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5B" lockStructure="1"/>
  <bookViews>
    <workbookView windowWidth="28125" windowHeight="12540" tabRatio="857" activeTab="2"/>
  </bookViews>
  <sheets>
    <sheet name="汇总" sheetId="13" r:id="rId1"/>
    <sheet name="公开路" sheetId="1" r:id="rId2"/>
    <sheet name="集团路" sheetId="16" r:id="rId3"/>
  </sheets>
  <externalReferences>
    <externalReference r:id="rId4"/>
  </externalReferences>
  <definedNames>
    <definedName name="_xlnm._FilterDatabase" localSheetId="1" hidden="1">公开路!$B$3:$K$77</definedName>
    <definedName name="_xlnm._FilterDatabase" localSheetId="2" hidden="1">集团路!$A$2:$K$62</definedName>
    <definedName name="_xlnm.Print_Area" localSheetId="0">汇总!$A$1:$B$22</definedName>
    <definedName name="_xlnm.Print_Area" localSheetId="1">公开路!$A$1:$K$77</definedName>
  </definedNames>
  <calcPr calcId="144525"/>
</workbook>
</file>

<file path=xl/sharedStrings.xml><?xml version="1.0" encoding="utf-8"?>
<sst xmlns="http://schemas.openxmlformats.org/spreadsheetml/2006/main" count="828" uniqueCount="324">
  <si>
    <t>南昌南管理中心VI视觉系统改造项目工程量清单汇总表</t>
  </si>
  <si>
    <t>单位</t>
  </si>
  <si>
    <t>金额（元）</t>
  </si>
  <si>
    <t>中心机关</t>
  </si>
  <si>
    <t>东乡养护所</t>
  </si>
  <si>
    <t>小计</t>
  </si>
  <si>
    <t>不可预见费用（3%）</t>
  </si>
  <si>
    <t>合计</t>
  </si>
  <si>
    <t>总计</t>
  </si>
  <si>
    <t>南昌南管理中心VI视觉系统改造项目工程量清单</t>
  </si>
  <si>
    <t>项目</t>
  </si>
  <si>
    <t>工程量</t>
  </si>
  <si>
    <t>规格</t>
  </si>
  <si>
    <t>测量尺寸（cm）</t>
  </si>
  <si>
    <t>项目特征描述</t>
  </si>
  <si>
    <t>材质（工艺）</t>
  </si>
  <si>
    <t>单价（元）</t>
  </si>
  <si>
    <t>小计（元）</t>
  </si>
  <si>
    <t>大楼索引</t>
  </si>
  <si>
    <t>块</t>
  </si>
  <si>
    <t>0.7*1.5m</t>
  </si>
  <si>
    <t>墙面尺寸：宽90*高263</t>
  </si>
  <si>
    <t>1.拆除旧画面2.粉墙3.制作安装</t>
  </si>
  <si>
    <t>金属数控折弯，汽车级烤漆，铝型材，图文内容丝印或uv</t>
  </si>
  <si>
    <t>收费部大厅背景墙VI标识</t>
  </si>
  <si>
    <t>套</t>
  </si>
  <si>
    <t>墙面尺寸：宽299*高200</t>
  </si>
  <si>
    <t>1.拆除旧画面2.清除墙面胶3.制作安装</t>
  </si>
  <si>
    <t>双层亚克力字
logo喷油丝印</t>
  </si>
  <si>
    <t>管理中心委员会议事规则牌（3楼会议室）</t>
  </si>
  <si>
    <t>张</t>
  </si>
  <si>
    <t>5.23m*1.85m</t>
  </si>
  <si>
    <t>墙面尺寸：宽526*高186</t>
  </si>
  <si>
    <t>1.需拆除旧软膜布2.制作安装</t>
  </si>
  <si>
    <t>软膜喷墨uv</t>
  </si>
  <si>
    <t>三重一大决策制度实施方案办法修订牌（3楼会议室）</t>
  </si>
  <si>
    <t>会议室背景墙VI标识1（3楼南昌南管理中心）</t>
  </si>
  <si>
    <t>圆标识尺寸：110直径</t>
  </si>
  <si>
    <t>直接覆盖</t>
  </si>
  <si>
    <t>会议室背景墙VI标识2（3楼南昌南管理中心）</t>
  </si>
  <si>
    <t>墙面尺寸：宽289*高223</t>
  </si>
  <si>
    <t>会议室背景墙VI标识（4楼南昌南管理中心）</t>
  </si>
  <si>
    <t>墙面尺寸：宽479*高165</t>
  </si>
  <si>
    <t>制作安装</t>
  </si>
  <si>
    <t>1楼单位挂牌
（党委挂牌）含揭牌红布</t>
  </si>
  <si>
    <t>0.5m*2.7m</t>
  </si>
  <si>
    <t>直径67，柱子整圆210
原有挂牌尺寸：50宽*270高</t>
  </si>
  <si>
    <t>制作安装（含红布）</t>
  </si>
  <si>
    <t>不锈钢烤漆</t>
  </si>
  <si>
    <t>值班室管理规定牌</t>
  </si>
  <si>
    <t>0.5*0.75m</t>
  </si>
  <si>
    <t>宽50*75高（VI规定尺寸）</t>
  </si>
  <si>
    <t>1.需拆除，补洞2.制作安装</t>
  </si>
  <si>
    <t>进口亚克力+pvc喷油丝印</t>
  </si>
  <si>
    <t>值班室综治安全工作结构网络图</t>
  </si>
  <si>
    <t>2.02m*1.29m</t>
  </si>
  <si>
    <t>墙面尺寸：宽232*高160
画面原尺寸：宽205*高132</t>
  </si>
  <si>
    <t>1.需拆除旧画面、粉墙2.制作安装</t>
  </si>
  <si>
    <t>工程养护部管辖路段简介牌</t>
  </si>
  <si>
    <t>4m*1.5m</t>
  </si>
  <si>
    <t>墙面尺寸：宽470*高225</t>
  </si>
  <si>
    <t>1.需拆除旧画面、粉墙
2.制作安装</t>
  </si>
  <si>
    <t>工程养护部办公室制度牌</t>
  </si>
  <si>
    <t>安全监管部制度牌</t>
  </si>
  <si>
    <t>亚克力uv</t>
  </si>
  <si>
    <t>财务室制度牌</t>
  </si>
  <si>
    <t>进口亚克力喷油丝印</t>
  </si>
  <si>
    <t>二楼党务公开栏</t>
  </si>
  <si>
    <t>1.2m*2.4m</t>
  </si>
  <si>
    <t>墙面尺寸：宽500*高264</t>
  </si>
  <si>
    <t>二楼党务公开栏组织架构牌</t>
  </si>
  <si>
    <t>0.6m*1.0m</t>
  </si>
  <si>
    <t>消防栓</t>
  </si>
  <si>
    <t>宽34*高20</t>
  </si>
  <si>
    <t>1.清除旧画面2.安装</t>
  </si>
  <si>
    <t>4楼大厅大型展板</t>
  </si>
  <si>
    <t>4.8m*1.4m</t>
  </si>
  <si>
    <t>宽480*高139</t>
  </si>
  <si>
    <t>1.需拆除旧画面2.安装</t>
  </si>
  <si>
    <t>550黑白布高精喷绘布</t>
  </si>
  <si>
    <t>饭堂上墙牌</t>
  </si>
  <si>
    <t>1.2*0.8*0.008m</t>
  </si>
  <si>
    <t>宽120*高80</t>
  </si>
  <si>
    <t>亚克力喷油丝印，立体镀铬广告钉</t>
  </si>
  <si>
    <t>一楼上墙牌</t>
  </si>
  <si>
    <t>二楼上墙牌</t>
  </si>
  <si>
    <t>三楼上墙牌</t>
  </si>
  <si>
    <t>四楼上墙牌</t>
  </si>
  <si>
    <t>五楼上墙牌</t>
  </si>
  <si>
    <t>办公楼1-5楼
食堂玻璃门玻璃贴更换</t>
  </si>
  <si>
    <t>条</t>
  </si>
  <si>
    <t>140cm*12cm</t>
  </si>
  <si>
    <t>1.拆除旧画面、清除墙面胶2.制作安装</t>
  </si>
  <si>
    <t>户外可移动黑背胶覆亮膜</t>
  </si>
  <si>
    <t>制作安装费</t>
  </si>
  <si>
    <t>东乡养护所（站）</t>
  </si>
  <si>
    <t>大楼索引牌</t>
  </si>
  <si>
    <t>1.2*0.8</t>
  </si>
  <si>
    <t>墙面尺寸：宽120*高255</t>
  </si>
  <si>
    <t>1.拆除旧画面、粉墙2.制作安装</t>
  </si>
  <si>
    <t>玉山养护站</t>
  </si>
  <si>
    <t>大厅背景墙VI标识</t>
  </si>
  <si>
    <t>3.2*1.8</t>
  </si>
  <si>
    <t>内框尺寸：宽340*高139</t>
  </si>
  <si>
    <t>1.需拆除旧画面、清胶、粉刷2.制作安装</t>
  </si>
  <si>
    <t>会议室背景墙VI标识</t>
  </si>
  <si>
    <t>4.35*2.5</t>
  </si>
  <si>
    <t>墙面尺寸：宽615*高230</t>
  </si>
  <si>
    <t>杨梅岭养护站</t>
  </si>
  <si>
    <t>墙面尺寸：宽80*高200</t>
  </si>
  <si>
    <t>3.15*2.05</t>
  </si>
  <si>
    <t>内框尺寸：293宽*182高</t>
  </si>
  <si>
    <t>1.需拆除旧画面、粉刷2.制作安装</t>
  </si>
  <si>
    <t>志光养护站</t>
  </si>
  <si>
    <t>墙面尺寸：104宽*160高</t>
  </si>
  <si>
    <t>1.拆除旧画面、补墙、粉刷2.制作安装</t>
  </si>
  <si>
    <t>制作安装费（元）</t>
  </si>
  <si>
    <t>东乡收费所</t>
  </si>
  <si>
    <t>东乡收费所（站）</t>
  </si>
  <si>
    <t>制作大小0.43*1</t>
  </si>
  <si>
    <t>墙面尺寸：宽142*高198</t>
  </si>
  <si>
    <t>5.5*3（墙面面积）-制作大小4.2*2</t>
  </si>
  <si>
    <t>墙面尺寸：宽520*高256</t>
  </si>
  <si>
    <t>7.7*3（墙面面积）-制作大小3.2*2
背景墙拆卸粉刷预算1000元</t>
  </si>
  <si>
    <t>墙面尺寸：宽297*高180</t>
  </si>
  <si>
    <t>进贤收费站</t>
  </si>
  <si>
    <t>墙面尺寸：100宽*113高</t>
  </si>
  <si>
    <t>3.9*1.5（墙面面积）-制作大小1.7*4</t>
  </si>
  <si>
    <t>墙面尺寸：215宽*258高</t>
  </si>
  <si>
    <t>6.8*3（墙面面积）-制作大小6*2</t>
  </si>
  <si>
    <t>墙面尺寸：550宽*290高</t>
  </si>
  <si>
    <t>1.拆除旧画面、补洞、粉墙2.制作安装</t>
  </si>
  <si>
    <t>余江收费站</t>
  </si>
  <si>
    <t>墙面尺寸：70宽*160高</t>
  </si>
  <si>
    <t>1.拆除旧画面、补墙、粉墙2.制作安装</t>
  </si>
  <si>
    <t>4.2*3.9（墙面面积）-制作大小3.8*1.8</t>
  </si>
  <si>
    <t>内框尺寸：宽368*高168</t>
  </si>
  <si>
    <t>1.拆除旧画面、清胶、粉墙2.制作安装</t>
  </si>
  <si>
    <t>上饶收费所</t>
  </si>
  <si>
    <t>上饶收费所（站）</t>
  </si>
  <si>
    <t>1.5高*0.7长</t>
  </si>
  <si>
    <t>墙面尺寸：宽140*高200</t>
  </si>
  <si>
    <t>1.9高*3.66长</t>
  </si>
  <si>
    <t>内框尺寸：宽532*高278</t>
  </si>
  <si>
    <t>集团字样（高2.1*4.06）+中心字样（0.3*0.58）</t>
  </si>
  <si>
    <t>内框尺寸：宽344.5*高163.5</t>
  </si>
  <si>
    <t>1.需拆除旧画面、清胶、粉墙2.制作安装</t>
  </si>
  <si>
    <t>上饶西收费站</t>
  </si>
  <si>
    <t>墙面尺寸：80宽*160高</t>
  </si>
  <si>
    <t>1.拆除旧画面往上移、粉墙2.制作安装</t>
  </si>
  <si>
    <t>墙面尺寸：宽397*高188</t>
  </si>
  <si>
    <t>1.拆除旧画面、粉墙贴背胶2.制作安装</t>
  </si>
  <si>
    <t>杨梅岭收费站</t>
  </si>
  <si>
    <t>1.2高*0.7长</t>
  </si>
  <si>
    <t>墙面尺寸：168宽*200高</t>
  </si>
  <si>
    <t>2.6高*1.8长</t>
  </si>
  <si>
    <t>墙面尺寸：342宽*329高</t>
  </si>
  <si>
    <t>1.拆除不锈钢背景、粉墙2.制作安装</t>
  </si>
  <si>
    <t>1.9高*2.65长</t>
  </si>
  <si>
    <t>墙面尺寸：465宽*237高</t>
  </si>
  <si>
    <t>1拆除旧画面、粉墙2.制作安装</t>
  </si>
  <si>
    <t>弋阳收费站</t>
  </si>
  <si>
    <t>0.5高*0.705长</t>
  </si>
  <si>
    <t>墙面尺寸：89宽*200高</t>
  </si>
  <si>
    <t>集团字样（1.83高*3.67长）+中心字样（1.22高*1.75长）</t>
  </si>
  <si>
    <t>墙面尺寸：442宽*186高（到椅子）</t>
  </si>
  <si>
    <t>鹰潭东收费所</t>
  </si>
  <si>
    <t>鹰潭东收费所（站）</t>
  </si>
  <si>
    <t>1.2米高*0.8米宽</t>
  </si>
  <si>
    <t>墙面尺寸：宽130*高180</t>
  </si>
  <si>
    <t>8.2米宽*4米高  5.5米宽*1.8高*2块</t>
  </si>
  <si>
    <t>一楼墙面尺寸：742宽*404高（鹰潭收费所）/二楼小墙面尺寸：487宽*230高（鹰潭东收费站）</t>
  </si>
  <si>
    <t>1.二楼会议室需拆除不锈钢框、粉墙2.制作安装</t>
  </si>
  <si>
    <t>鹰潭西收费站</t>
  </si>
  <si>
    <t>1.7米高*3.7米宽</t>
  </si>
  <si>
    <t>墙面尺寸：宽440*高240</t>
  </si>
  <si>
    <t>贵溪收费站</t>
  </si>
  <si>
    <t>墙面尺寸：宽77*高180</t>
  </si>
  <si>
    <t>2米高*2.4米宽</t>
  </si>
  <si>
    <t>墙面尺寸：宽298*高304</t>
  </si>
  <si>
    <t>1.拆除大门左侧不锈钢、补洞、粉墙2.制作安装</t>
  </si>
  <si>
    <t>1.8米高*6米宽</t>
  </si>
  <si>
    <t>墙面尺寸：宽516*高205</t>
  </si>
  <si>
    <t>1.需拆除不锈钢背景、粉墙2.制作安装</t>
  </si>
  <si>
    <t>玉山收费所</t>
  </si>
  <si>
    <t>玉山收费所（站）</t>
  </si>
  <si>
    <t>墙面尺寸：宽204*高200</t>
  </si>
  <si>
    <t>3.5m*2m</t>
  </si>
  <si>
    <t>墙面尺寸：宽380*高256</t>
  </si>
  <si>
    <t>1.拆除旧画、粉墙2.制作安装</t>
  </si>
  <si>
    <t>墙面尺寸：宽695*高280</t>
  </si>
  <si>
    <t>广丰收费站</t>
  </si>
  <si>
    <t>墙面尺寸：111宽*200高</t>
  </si>
  <si>
    <t>1.拆除旧画面、补洞2.制作安装</t>
  </si>
  <si>
    <t>6m*2.5m</t>
  </si>
  <si>
    <t>墙面尺寸：宽625*高293</t>
  </si>
  <si>
    <t>3.6m*2.8m</t>
  </si>
  <si>
    <t>内框尺寸：271宽*150高</t>
  </si>
  <si>
    <t>上饶东收费站</t>
  </si>
  <si>
    <t>墙面尺寸：宽80*高160</t>
  </si>
  <si>
    <t>4.7m*1.8m</t>
  </si>
  <si>
    <t>墙面尺寸：宽776*高122</t>
  </si>
  <si>
    <t>墙面尺寸：宽662*高171</t>
  </si>
  <si>
    <t>制作安装费合计（元）</t>
  </si>
  <si>
    <t>中心、所站</t>
  </si>
  <si>
    <t>测量尺寸</t>
  </si>
  <si>
    <t>材质/说明</t>
  </si>
  <si>
    <t>罗湖养护站</t>
  </si>
  <si>
    <t>科室牌</t>
  </si>
  <si>
    <t>30cm*12cm</t>
  </si>
  <si>
    <t>宽30*12高（VI规定尺寸）</t>
  </si>
  <si>
    <t>进口亚克力激光切割图文uv
办公室，档案室（一），档案室（二）</t>
  </si>
  <si>
    <t>档案室背景墙VI标识</t>
  </si>
  <si>
    <t>墙面尺寸：宽306*高350
字顶部到最底高240</t>
  </si>
  <si>
    <t>创意背景上墙造型</t>
  </si>
  <si>
    <t>墙面尺寸：宽340*高260</t>
  </si>
  <si>
    <t>pvc+亚克力雕刻</t>
  </si>
  <si>
    <t>档案室标号</t>
  </si>
  <si>
    <t>17cm*17cm</t>
  </si>
  <si>
    <t>直径15.5</t>
  </si>
  <si>
    <t>1.档案室标号，粘性贴纸同底色0.17*0.17m，标号从1到22，需要2套，共计44张</t>
  </si>
  <si>
    <t>档案室换圆标（新增）</t>
  </si>
  <si>
    <t>直径29</t>
  </si>
  <si>
    <t>3mm亚克力UV</t>
  </si>
  <si>
    <t>公示牌（新增）</t>
  </si>
  <si>
    <t>宽80*60高</t>
  </si>
  <si>
    <t>3mmPVCUV</t>
  </si>
  <si>
    <t>新干养护站</t>
  </si>
  <si>
    <t>墙面尺寸：宽107*高200</t>
  </si>
  <si>
    <t>主体集团字样：长0.8，宽0.8
集团中英文字样：长1.2，高0.19</t>
  </si>
  <si>
    <t>内框尺寸：宽373*高122</t>
  </si>
  <si>
    <t>集团字样：长2.8，宽0.4新干养护站字样：长2.1，宽0.3</t>
  </si>
  <si>
    <t>墙面尺寸：宽580*高173（到椅子处）</t>
  </si>
  <si>
    <t>洛市养护站</t>
  </si>
  <si>
    <t>墙面尺寸：宽76*高200</t>
  </si>
  <si>
    <t>墙面尺寸：宽508*高294</t>
  </si>
  <si>
    <t>3.0*1.4</t>
  </si>
  <si>
    <t>内框尺寸：宽290*高130.5</t>
  </si>
  <si>
    <t>南昌南收费所</t>
  </si>
  <si>
    <t>南昌南收费所（站）</t>
  </si>
  <si>
    <t>1.5m*1.8m</t>
  </si>
  <si>
    <t>墙面尺寸：259宽*270高</t>
  </si>
  <si>
    <t>2.7m*4.7m</t>
  </si>
  <si>
    <t>墙面尺寸：470宽*260高</t>
  </si>
  <si>
    <t>冈上收费站</t>
  </si>
  <si>
    <t>1.2m*0.8m</t>
  </si>
  <si>
    <t>墙面尺寸：宽212*高275</t>
  </si>
  <si>
    <t>2.85m*5.15m</t>
  </si>
  <si>
    <t>内框尺寸：宽278*高187</t>
  </si>
  <si>
    <t>墙面尺寸：宽500*高257</t>
  </si>
  <si>
    <t>丰城东收费所</t>
  </si>
  <si>
    <t>丰城东收费所（站）</t>
  </si>
  <si>
    <t>1.2m×0.8m</t>
  </si>
  <si>
    <t>2.9m×4.3m</t>
  </si>
  <si>
    <t>内框尺寸：390宽*238高</t>
  </si>
  <si>
    <t>三楼会议室背景墙1VI标识</t>
  </si>
  <si>
    <t>3.2m×1.7m</t>
  </si>
  <si>
    <t>内框尺寸：310宽*130.5高</t>
  </si>
  <si>
    <t>一楼会议室背景墙2VI标识</t>
  </si>
  <si>
    <t>1.2m×1.2m</t>
  </si>
  <si>
    <t>墙面尺寸：237宽*281高</t>
  </si>
  <si>
    <t>广福收费站</t>
  </si>
  <si>
    <t>内框尺寸：宽310*高150</t>
  </si>
  <si>
    <t>洛市收费站</t>
  </si>
  <si>
    <t>内框尺寸：宽311*高160</t>
  </si>
  <si>
    <t>铁路收费站</t>
  </si>
  <si>
    <t>墙面尺寸：宽135*高200</t>
  </si>
  <si>
    <t>内框尺寸：宽313*高113</t>
  </si>
  <si>
    <t>乐安北收费站</t>
  </si>
  <si>
    <t>墙面尺寸：126宽*200高</t>
  </si>
  <si>
    <t>内框尺寸：310宽*160高（灯布）
到投影：310宽*146高</t>
  </si>
  <si>
    <t>杜市收费所</t>
  </si>
  <si>
    <t>杜市收费所（站）</t>
  </si>
  <si>
    <t>所1.5长*0.7宽
站0.9长*0.6宽</t>
  </si>
  <si>
    <t>墙面尺寸：宽137*高160</t>
  </si>
  <si>
    <t>4.45*2.6（墙面面积）—制作大小2.6*2.6</t>
  </si>
  <si>
    <t>墙面尺寸：宽443*高260</t>
  </si>
  <si>
    <t>6.6*2.7（墙面面积）—制作大小5.8*1.6</t>
  </si>
  <si>
    <t>墙面尺寸：宽580*高208</t>
  </si>
  <si>
    <t>桥东收费站</t>
  </si>
  <si>
    <t>1.2长*0.8宽</t>
  </si>
  <si>
    <t>墙面尺寸：宽130*高230</t>
  </si>
  <si>
    <t>5长*3.6宽(墙面面积)—制作大小4*1.2</t>
  </si>
  <si>
    <t>墙面尺寸：宽570*高270</t>
  </si>
  <si>
    <t>4.4长*2.70宽(墙面面积)—制作大小2.4*1.2</t>
  </si>
  <si>
    <t>墙面尺寸：宽440*高250</t>
  </si>
  <si>
    <t>罗湖收费站</t>
  </si>
  <si>
    <t>1*0.7</t>
  </si>
  <si>
    <t>墙面尺寸：宽125*高147</t>
  </si>
  <si>
    <t>长5.7米*宽3米(墙面面积)—制作大小3.9*1.7</t>
  </si>
  <si>
    <t>墙面尺寸：宽573*高270</t>
  </si>
  <si>
    <t>长4.6米*宽3米(墙面面积)）—制作大小2.8*1.2</t>
  </si>
  <si>
    <t>墙面尺寸：宽455*高243</t>
  </si>
  <si>
    <t>东乡西收费站</t>
  </si>
  <si>
    <t>宽0.8*高1.1</t>
  </si>
  <si>
    <t>墙面尺寸：98宽*160高</t>
  </si>
  <si>
    <t>宽5.7米*高3米（墙面宽高）—制作大小3.8*1.5</t>
  </si>
  <si>
    <t>墙面尺寸：宽568*高270</t>
  </si>
  <si>
    <t>宽4.56米*高2.7米（墙面宽高）—制作大小3*1.3</t>
  </si>
  <si>
    <t>墙面尺寸：宽453*高230</t>
  </si>
  <si>
    <t>樟树东收费所</t>
  </si>
  <si>
    <t>樟树东收费所（站）</t>
  </si>
  <si>
    <t>1.5*0.7</t>
  </si>
  <si>
    <t>墙面尺寸：宽70*高160</t>
  </si>
  <si>
    <t>2.8*1.2</t>
  </si>
  <si>
    <t>墙面尺寸：宽439*高257</t>
  </si>
  <si>
    <t>2.4*1.2</t>
  </si>
  <si>
    <t>墙面尺寸：宽330*高260</t>
  </si>
  <si>
    <t>公开栏（新增）</t>
  </si>
  <si>
    <t>墙面尺寸：宽328*高260</t>
  </si>
  <si>
    <t>一公分PVCUV</t>
  </si>
  <si>
    <t>丽村收费站</t>
  </si>
  <si>
    <t>墙面尺寸：宽67*高230</t>
  </si>
  <si>
    <t>墙面尺寸：宽570*高274</t>
  </si>
  <si>
    <t>墙面尺寸：宽453*高255</t>
  </si>
  <si>
    <t>新干北收费站</t>
  </si>
  <si>
    <t>墙面尺寸：宽126*高230</t>
  </si>
  <si>
    <t>4.5*1.75</t>
  </si>
  <si>
    <t>墙面尺寸：宽556*高265</t>
  </si>
  <si>
    <t>墙面尺寸：宽445*高200</t>
  </si>
  <si>
    <t>双金收费站</t>
  </si>
  <si>
    <t>墙面尺寸：宽164*高200</t>
  </si>
  <si>
    <t>墙面尺寸：宽573*高286</t>
  </si>
  <si>
    <t>墙面尺寸：宽450*高255（到椅子处）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</si>
</sst>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仿宋"/>
      <charset val="134"/>
    </font>
    <font>
      <b/>
      <sz val="18"/>
      <name val="仿宋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t\Desktop\&#35270;&#35273;&#31995;&#32479;\&#21335;&#26124;&#21335;&#31649;&#29702;&#20013;&#24515;VI&#35270;&#35273;&#31995;&#32479;&#30340;&#30456;&#20851;&#25151;&#24314;&#35774;&#26045;&#25913;&#36896;&#26041;&#26696;&#21644;&#39044;&#31639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管养"/>
      <sheetName val="路线"/>
      <sheetName val="管养 (2)"/>
      <sheetName val="各单位批复预算"/>
    </sheetNames>
    <sheetDataSet>
      <sheetData sheetId="0"/>
      <sheetData sheetId="1"/>
      <sheetData sheetId="2">
        <row r="34">
          <cell r="E34" t="str">
            <v>公开路</v>
          </cell>
        </row>
        <row r="37">
          <cell r="E37" t="str">
            <v>东乡收费所</v>
          </cell>
        </row>
        <row r="38">
          <cell r="E38" t="str">
            <v>上饶收费所</v>
          </cell>
        </row>
        <row r="39">
          <cell r="E39" t="str">
            <v>鹰潭东收费所</v>
          </cell>
        </row>
        <row r="40">
          <cell r="E40" t="str">
            <v>玉山收费所</v>
          </cell>
        </row>
        <row r="42">
          <cell r="E42" t="str">
            <v>集团路</v>
          </cell>
        </row>
        <row r="43">
          <cell r="E43" t="str">
            <v>南昌南收费所</v>
          </cell>
        </row>
        <row r="44">
          <cell r="E44" t="str">
            <v>丰城东收费所</v>
          </cell>
        </row>
        <row r="45">
          <cell r="E45" t="str">
            <v>杜市收费所</v>
          </cell>
        </row>
        <row r="46">
          <cell r="E46" t="str">
            <v>樟树东收费所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view="pageBreakPreview" zoomScaleNormal="85" workbookViewId="0">
      <pane ySplit="2" topLeftCell="A3" activePane="bottomLeft" state="frozen"/>
      <selection/>
      <selection pane="bottomLeft" activeCell="B3" sqref="B3"/>
    </sheetView>
  </sheetViews>
  <sheetFormatPr defaultColWidth="9" defaultRowHeight="13.5" outlineLevelCol="2"/>
  <cols>
    <col min="1" max="1" width="43" style="31" customWidth="1"/>
    <col min="2" max="2" width="44.2583333333333" style="31" customWidth="1"/>
    <col min="3" max="3" width="9.36666666666667" style="31" customWidth="1"/>
    <col min="4" max="4" width="7.75833333333333" style="31" customWidth="1"/>
    <col min="5" max="5" width="3.75833333333333" style="31" customWidth="1"/>
    <col min="6" max="16384" width="9" style="31"/>
  </cols>
  <sheetData>
    <row r="1" ht="50" customHeight="1" spans="1:3">
      <c r="A1" s="32" t="s">
        <v>0</v>
      </c>
      <c r="B1" s="32"/>
      <c r="C1" s="2"/>
    </row>
    <row r="2" ht="25" customHeight="1" spans="1:3">
      <c r="A2" s="33" t="str">
        <f>'[1]管养 (2)'!E34</f>
        <v>公开路</v>
      </c>
      <c r="B2" s="33"/>
      <c r="C2" s="2"/>
    </row>
    <row r="3" ht="25" customHeight="1" spans="1:3">
      <c r="A3" s="18" t="s">
        <v>1</v>
      </c>
      <c r="B3" s="18" t="s">
        <v>2</v>
      </c>
      <c r="C3" s="2"/>
    </row>
    <row r="4" ht="25" customHeight="1" spans="1:3">
      <c r="A4" s="18" t="s">
        <v>3</v>
      </c>
      <c r="B4" s="34">
        <f>公开路!K31</f>
        <v>0</v>
      </c>
      <c r="C4" s="2"/>
    </row>
    <row r="5" ht="25" customHeight="1" spans="1:3">
      <c r="A5" s="18" t="s">
        <v>4</v>
      </c>
      <c r="B5" s="18">
        <f>公开路!K38</f>
        <v>0</v>
      </c>
      <c r="C5" s="2"/>
    </row>
    <row r="6" ht="25" customHeight="1" spans="1:3">
      <c r="A6" s="18" t="str">
        <f>'[1]管养 (2)'!E37</f>
        <v>东乡收费所</v>
      </c>
      <c r="B6" s="18">
        <f>公开路!K47</f>
        <v>0</v>
      </c>
      <c r="C6" s="2"/>
    </row>
    <row r="7" ht="25" customHeight="1" spans="1:3">
      <c r="A7" s="18" t="str">
        <f>'[1]管养 (2)'!E38</f>
        <v>上饶收费所</v>
      </c>
      <c r="B7" s="18">
        <f>公开路!K58</f>
        <v>0</v>
      </c>
      <c r="C7" s="2"/>
    </row>
    <row r="8" ht="25" customHeight="1" spans="1:3">
      <c r="A8" s="18" t="str">
        <f>'[1]管养 (2)'!E39</f>
        <v>鹰潭东收费所</v>
      </c>
      <c r="B8" s="18">
        <f>公开路!K66</f>
        <v>0</v>
      </c>
      <c r="C8" s="2"/>
    </row>
    <row r="9" ht="25" customHeight="1" spans="1:3">
      <c r="A9" s="18" t="str">
        <f>'[1]管养 (2)'!E40</f>
        <v>玉山收费所</v>
      </c>
      <c r="B9" s="18">
        <f>公开路!K76</f>
        <v>0</v>
      </c>
      <c r="C9" s="2"/>
    </row>
    <row r="10" ht="25" customHeight="1" spans="1:3">
      <c r="A10" s="18" t="s">
        <v>5</v>
      </c>
      <c r="B10" s="18">
        <f>公开路!K77</f>
        <v>0</v>
      </c>
      <c r="C10" s="2"/>
    </row>
    <row r="11" ht="25" customHeight="1" spans="1:3">
      <c r="A11" s="18" t="s">
        <v>6</v>
      </c>
      <c r="B11" s="34">
        <f>ROUND(公开路!K77*0.03,0)</f>
        <v>0</v>
      </c>
      <c r="C11" s="2"/>
    </row>
    <row r="12" s="30" customFormat="1" ht="25" customHeight="1" spans="1:3">
      <c r="A12" s="19" t="s">
        <v>7</v>
      </c>
      <c r="B12" s="35">
        <f>B11+B10</f>
        <v>0</v>
      </c>
      <c r="C12" s="36"/>
    </row>
    <row r="13" ht="25" customHeight="1" spans="1:3">
      <c r="A13" s="33" t="str">
        <f>'[1]管养 (2)'!E42</f>
        <v>集团路</v>
      </c>
      <c r="B13" s="33"/>
      <c r="C13" s="2"/>
    </row>
    <row r="14" ht="25" customHeight="1" spans="1:3">
      <c r="A14" s="18" t="s">
        <v>4</v>
      </c>
      <c r="B14" s="18">
        <f>集团路!K15</f>
        <v>0</v>
      </c>
      <c r="C14" s="2"/>
    </row>
    <row r="15" ht="25" customHeight="1" spans="1:3">
      <c r="A15" s="18" t="str">
        <f>'[1]管养 (2)'!E43</f>
        <v>南昌南收费所</v>
      </c>
      <c r="B15" s="18">
        <f>集团路!K21</f>
        <v>0</v>
      </c>
      <c r="C15" s="2"/>
    </row>
    <row r="16" ht="25" customHeight="1" spans="1:3">
      <c r="A16" s="18" t="str">
        <f>'[1]管养 (2)'!E44</f>
        <v>丰城东收费所</v>
      </c>
      <c r="B16" s="18">
        <f>集团路!K34</f>
        <v>0</v>
      </c>
      <c r="C16" s="2"/>
    </row>
    <row r="17" ht="25" customHeight="1" spans="1:3">
      <c r="A17" s="18" t="str">
        <f>'[1]管养 (2)'!E45</f>
        <v>杜市收费所</v>
      </c>
      <c r="B17" s="18">
        <f>集团路!K47</f>
        <v>0</v>
      </c>
      <c r="C17" s="2"/>
    </row>
    <row r="18" ht="25" customHeight="1" spans="1:3">
      <c r="A18" s="18" t="str">
        <f>'[1]管养 (2)'!E46</f>
        <v>樟树东收费所</v>
      </c>
      <c r="B18" s="18">
        <f>集团路!K61</f>
        <v>0</v>
      </c>
      <c r="C18" s="2"/>
    </row>
    <row r="19" ht="25" customHeight="1" spans="1:3">
      <c r="A19" s="18" t="s">
        <v>5</v>
      </c>
      <c r="B19" s="18">
        <f>集团路!K62</f>
        <v>0</v>
      </c>
      <c r="C19" s="2"/>
    </row>
    <row r="20" ht="25" customHeight="1" spans="1:3">
      <c r="A20" s="18" t="s">
        <v>6</v>
      </c>
      <c r="B20" s="18">
        <f>ROUND(集团路!K62*0.03,0)</f>
        <v>0</v>
      </c>
      <c r="C20" s="2"/>
    </row>
    <row r="21" s="30" customFormat="1" ht="25" customHeight="1" spans="1:3">
      <c r="A21" s="19" t="s">
        <v>7</v>
      </c>
      <c r="B21" s="19">
        <f>B20+B19</f>
        <v>0</v>
      </c>
      <c r="C21" s="36"/>
    </row>
    <row r="22" s="30" customFormat="1" ht="25" customHeight="1" spans="1:3">
      <c r="A22" s="19" t="s">
        <v>8</v>
      </c>
      <c r="B22" s="35">
        <f>B21+B12</f>
        <v>0</v>
      </c>
      <c r="C22" s="36"/>
    </row>
  </sheetData>
  <sheetProtection password="C65B" sheet="1" objects="1"/>
  <mergeCells count="3">
    <mergeCell ref="A1:B1"/>
    <mergeCell ref="A2:B2"/>
    <mergeCell ref="A13:B1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&amp;C响应人：(盖单位公章）         法定代表人或其委托代理人：(签字）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view="pageBreakPreview" zoomScale="80" zoomScaleNormal="100" workbookViewId="0">
      <selection activeCell="K4" sqref="K4"/>
    </sheetView>
  </sheetViews>
  <sheetFormatPr defaultColWidth="8.725" defaultRowHeight="13.5"/>
  <cols>
    <col min="1" max="1" width="8.725" style="3"/>
    <col min="2" max="2" width="9.875" style="3" customWidth="1"/>
    <col min="3" max="3" width="34.75" style="3" customWidth="1"/>
    <col min="4" max="4" width="9.875" style="15" customWidth="1"/>
    <col min="5" max="5" width="9.625" style="3" customWidth="1"/>
    <col min="6" max="6" width="26.2583333333333" style="3" hidden="1" customWidth="1"/>
    <col min="7" max="7" width="31.7" style="3" customWidth="1"/>
    <col min="8" max="8" width="43.25" style="5" customWidth="1"/>
    <col min="9" max="9" width="28.625" style="3" customWidth="1"/>
    <col min="10" max="10" width="8.725" style="3"/>
    <col min="11" max="11" width="12" style="3" customWidth="1"/>
    <col min="12" max="16384" width="8.725" style="3"/>
  </cols>
  <sheetData>
    <row r="1" ht="66" customHeight="1" spans="1:11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12" customHeight="1" spans="2:11"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56" customHeight="1" spans="1:11">
      <c r="A3" s="18" t="s">
        <v>1</v>
      </c>
      <c r="B3" s="18"/>
      <c r="C3" s="18" t="s">
        <v>10</v>
      </c>
      <c r="D3" s="18" t="s">
        <v>11</v>
      </c>
      <c r="E3" s="18" t="s">
        <v>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</row>
    <row r="4" ht="56" customHeight="1" spans="1:11">
      <c r="A4" s="18" t="s">
        <v>3</v>
      </c>
      <c r="B4" s="18"/>
      <c r="C4" s="18" t="s">
        <v>18</v>
      </c>
      <c r="D4" s="18">
        <v>1</v>
      </c>
      <c r="E4" s="18" t="s">
        <v>19</v>
      </c>
      <c r="F4" s="18" t="s">
        <v>20</v>
      </c>
      <c r="G4" s="18" t="s">
        <v>21</v>
      </c>
      <c r="H4" s="18" t="s">
        <v>22</v>
      </c>
      <c r="I4" s="18" t="s">
        <v>23</v>
      </c>
      <c r="J4" s="24"/>
      <c r="K4" s="18">
        <f>ROUND(D4*J4,0)</f>
        <v>0</v>
      </c>
    </row>
    <row r="5" ht="56" customHeight="1" spans="1:11">
      <c r="A5" s="18" t="s">
        <v>3</v>
      </c>
      <c r="B5" s="18"/>
      <c r="C5" s="18" t="s">
        <v>24</v>
      </c>
      <c r="D5" s="18">
        <v>1</v>
      </c>
      <c r="E5" s="18" t="s">
        <v>25</v>
      </c>
      <c r="F5" s="18"/>
      <c r="G5" s="18" t="s">
        <v>26</v>
      </c>
      <c r="H5" s="18" t="s">
        <v>27</v>
      </c>
      <c r="I5" s="18" t="s">
        <v>28</v>
      </c>
      <c r="J5" s="24"/>
      <c r="K5" s="18">
        <f>ROUND(D5*J5,0)</f>
        <v>0</v>
      </c>
    </row>
    <row r="6" ht="56" customHeight="1" spans="1:11">
      <c r="A6" s="18" t="s">
        <v>3</v>
      </c>
      <c r="B6" s="18"/>
      <c r="C6" s="18" t="s">
        <v>29</v>
      </c>
      <c r="D6" s="18">
        <v>1</v>
      </c>
      <c r="E6" s="18" t="s">
        <v>30</v>
      </c>
      <c r="F6" s="18" t="s">
        <v>31</v>
      </c>
      <c r="G6" s="18" t="s">
        <v>32</v>
      </c>
      <c r="H6" s="18" t="s">
        <v>33</v>
      </c>
      <c r="I6" s="18" t="s">
        <v>34</v>
      </c>
      <c r="J6" s="24"/>
      <c r="K6" s="18">
        <f t="shared" ref="K4:K10" si="0">ROUND(D6*J6,0)</f>
        <v>0</v>
      </c>
    </row>
    <row r="7" ht="56" customHeight="1" spans="1:11">
      <c r="A7" s="18" t="s">
        <v>3</v>
      </c>
      <c r="B7" s="18"/>
      <c r="C7" s="18" t="s">
        <v>35</v>
      </c>
      <c r="D7" s="18">
        <v>1</v>
      </c>
      <c r="E7" s="18" t="s">
        <v>30</v>
      </c>
      <c r="F7" s="18" t="s">
        <v>31</v>
      </c>
      <c r="G7" s="18" t="s">
        <v>32</v>
      </c>
      <c r="H7" s="18" t="s">
        <v>33</v>
      </c>
      <c r="I7" s="18" t="s">
        <v>34</v>
      </c>
      <c r="J7" s="24"/>
      <c r="K7" s="18">
        <f t="shared" si="0"/>
        <v>0</v>
      </c>
    </row>
    <row r="8" ht="56" customHeight="1" spans="1:11">
      <c r="A8" s="18" t="s">
        <v>3</v>
      </c>
      <c r="B8" s="18"/>
      <c r="C8" s="18" t="s">
        <v>36</v>
      </c>
      <c r="D8" s="18">
        <v>1</v>
      </c>
      <c r="E8" s="18" t="s">
        <v>25</v>
      </c>
      <c r="F8" s="18"/>
      <c r="G8" s="18" t="s">
        <v>37</v>
      </c>
      <c r="H8" s="18" t="s">
        <v>38</v>
      </c>
      <c r="I8" s="18" t="s">
        <v>28</v>
      </c>
      <c r="J8" s="24"/>
      <c r="K8" s="18">
        <f t="shared" si="0"/>
        <v>0</v>
      </c>
    </row>
    <row r="9" ht="56" customHeight="1" spans="1:11">
      <c r="A9" s="18" t="s">
        <v>3</v>
      </c>
      <c r="B9" s="18"/>
      <c r="C9" s="18" t="s">
        <v>39</v>
      </c>
      <c r="D9" s="18">
        <v>1</v>
      </c>
      <c r="E9" s="18" t="s">
        <v>25</v>
      </c>
      <c r="F9" s="18"/>
      <c r="G9" s="18" t="s">
        <v>40</v>
      </c>
      <c r="H9" s="18" t="s">
        <v>22</v>
      </c>
      <c r="I9" s="18" t="s">
        <v>28</v>
      </c>
      <c r="J9" s="24"/>
      <c r="K9" s="18">
        <f t="shared" si="0"/>
        <v>0</v>
      </c>
    </row>
    <row r="10" ht="56" customHeight="1" spans="1:11">
      <c r="A10" s="18" t="s">
        <v>3</v>
      </c>
      <c r="B10" s="18"/>
      <c r="C10" s="18" t="s">
        <v>41</v>
      </c>
      <c r="D10" s="18">
        <v>1</v>
      </c>
      <c r="E10" s="18" t="s">
        <v>25</v>
      </c>
      <c r="F10" s="18"/>
      <c r="G10" s="18" t="s">
        <v>42</v>
      </c>
      <c r="H10" s="18" t="s">
        <v>43</v>
      </c>
      <c r="I10" s="18" t="s">
        <v>28</v>
      </c>
      <c r="J10" s="24"/>
      <c r="K10" s="18">
        <f t="shared" si="0"/>
        <v>0</v>
      </c>
    </row>
    <row r="11" ht="56" customHeight="1" spans="1:11">
      <c r="A11" s="18" t="s">
        <v>3</v>
      </c>
      <c r="B11" s="18"/>
      <c r="C11" s="18" t="s">
        <v>44</v>
      </c>
      <c r="D11" s="18">
        <v>1</v>
      </c>
      <c r="E11" s="18" t="s">
        <v>19</v>
      </c>
      <c r="F11" s="18" t="s">
        <v>45</v>
      </c>
      <c r="G11" s="18" t="s">
        <v>46</v>
      </c>
      <c r="H11" s="18" t="s">
        <v>47</v>
      </c>
      <c r="I11" s="18" t="s">
        <v>48</v>
      </c>
      <c r="J11" s="24"/>
      <c r="K11" s="18">
        <f t="shared" ref="K11:K33" si="1">ROUND(D11*J11,0)</f>
        <v>0</v>
      </c>
    </row>
    <row r="12" ht="56" customHeight="1" spans="1:11">
      <c r="A12" s="18" t="s">
        <v>3</v>
      </c>
      <c r="B12" s="18"/>
      <c r="C12" s="18" t="s">
        <v>49</v>
      </c>
      <c r="D12" s="18">
        <v>1</v>
      </c>
      <c r="E12" s="18" t="s">
        <v>19</v>
      </c>
      <c r="F12" s="18" t="s">
        <v>50</v>
      </c>
      <c r="G12" s="18" t="s">
        <v>51</v>
      </c>
      <c r="H12" s="18" t="s">
        <v>52</v>
      </c>
      <c r="I12" s="18" t="s">
        <v>53</v>
      </c>
      <c r="J12" s="24"/>
      <c r="K12" s="18">
        <f t="shared" si="1"/>
        <v>0</v>
      </c>
    </row>
    <row r="13" ht="56" customHeight="1" spans="1:11">
      <c r="A13" s="18" t="s">
        <v>3</v>
      </c>
      <c r="B13" s="18"/>
      <c r="C13" s="18" t="s">
        <v>54</v>
      </c>
      <c r="D13" s="18">
        <v>1</v>
      </c>
      <c r="E13" s="18" t="s">
        <v>19</v>
      </c>
      <c r="F13" s="18" t="s">
        <v>55</v>
      </c>
      <c r="G13" s="18" t="s">
        <v>56</v>
      </c>
      <c r="H13" s="18" t="s">
        <v>57</v>
      </c>
      <c r="I13" s="18" t="s">
        <v>53</v>
      </c>
      <c r="J13" s="24"/>
      <c r="K13" s="18">
        <f t="shared" si="1"/>
        <v>0</v>
      </c>
    </row>
    <row r="14" ht="56" customHeight="1" spans="1:11">
      <c r="A14" s="18" t="s">
        <v>3</v>
      </c>
      <c r="B14" s="18"/>
      <c r="C14" s="18" t="s">
        <v>58</v>
      </c>
      <c r="D14" s="18">
        <v>1</v>
      </c>
      <c r="E14" s="18" t="s">
        <v>19</v>
      </c>
      <c r="F14" s="18" t="s">
        <v>59</v>
      </c>
      <c r="G14" s="18" t="s">
        <v>60</v>
      </c>
      <c r="H14" s="18" t="s">
        <v>61</v>
      </c>
      <c r="I14" s="18" t="s">
        <v>53</v>
      </c>
      <c r="J14" s="24"/>
      <c r="K14" s="18">
        <f t="shared" si="1"/>
        <v>0</v>
      </c>
    </row>
    <row r="15" ht="56" customHeight="1" spans="1:11">
      <c r="A15" s="18" t="s">
        <v>3</v>
      </c>
      <c r="B15" s="18"/>
      <c r="C15" s="18" t="s">
        <v>62</v>
      </c>
      <c r="D15" s="18">
        <v>2</v>
      </c>
      <c r="E15" s="18" t="s">
        <v>19</v>
      </c>
      <c r="F15" s="18" t="s">
        <v>50</v>
      </c>
      <c r="G15" s="18" t="s">
        <v>51</v>
      </c>
      <c r="H15" s="18" t="s">
        <v>52</v>
      </c>
      <c r="I15" s="18" t="s">
        <v>53</v>
      </c>
      <c r="J15" s="24"/>
      <c r="K15" s="18">
        <f t="shared" si="1"/>
        <v>0</v>
      </c>
    </row>
    <row r="16" ht="56" customHeight="1" spans="1:11">
      <c r="A16" s="18" t="s">
        <v>3</v>
      </c>
      <c r="B16" s="18"/>
      <c r="C16" s="18" t="s">
        <v>63</v>
      </c>
      <c r="D16" s="18">
        <v>6</v>
      </c>
      <c r="E16" s="18" t="s">
        <v>19</v>
      </c>
      <c r="F16" s="18" t="s">
        <v>50</v>
      </c>
      <c r="G16" s="18" t="s">
        <v>51</v>
      </c>
      <c r="H16" s="18" t="s">
        <v>52</v>
      </c>
      <c r="I16" s="18" t="s">
        <v>64</v>
      </c>
      <c r="J16" s="24"/>
      <c r="K16" s="18">
        <f t="shared" si="1"/>
        <v>0</v>
      </c>
    </row>
    <row r="17" ht="56" customHeight="1" spans="1:11">
      <c r="A17" s="18" t="s">
        <v>3</v>
      </c>
      <c r="B17" s="18"/>
      <c r="C17" s="18" t="s">
        <v>65</v>
      </c>
      <c r="D17" s="18">
        <v>12</v>
      </c>
      <c r="E17" s="18" t="s">
        <v>19</v>
      </c>
      <c r="F17" s="18" t="s">
        <v>50</v>
      </c>
      <c r="G17" s="18" t="s">
        <v>51</v>
      </c>
      <c r="H17" s="18" t="s">
        <v>52</v>
      </c>
      <c r="I17" s="18" t="s">
        <v>66</v>
      </c>
      <c r="J17" s="24"/>
      <c r="K17" s="18">
        <f t="shared" si="1"/>
        <v>0</v>
      </c>
    </row>
    <row r="18" ht="56" customHeight="1" spans="1:11">
      <c r="A18" s="18" t="s">
        <v>3</v>
      </c>
      <c r="B18" s="18"/>
      <c r="C18" s="18" t="s">
        <v>67</v>
      </c>
      <c r="D18" s="18">
        <v>1</v>
      </c>
      <c r="E18" s="18" t="s">
        <v>19</v>
      </c>
      <c r="F18" s="18" t="s">
        <v>68</v>
      </c>
      <c r="G18" s="18" t="s">
        <v>69</v>
      </c>
      <c r="H18" s="18" t="s">
        <v>57</v>
      </c>
      <c r="I18" s="18" t="s">
        <v>53</v>
      </c>
      <c r="J18" s="24"/>
      <c r="K18" s="18">
        <f t="shared" si="1"/>
        <v>0</v>
      </c>
    </row>
    <row r="19" ht="56" customHeight="1" spans="1:11">
      <c r="A19" s="18" t="s">
        <v>3</v>
      </c>
      <c r="B19" s="18"/>
      <c r="C19" s="18" t="s">
        <v>70</v>
      </c>
      <c r="D19" s="18">
        <v>2</v>
      </c>
      <c r="E19" s="18" t="s">
        <v>19</v>
      </c>
      <c r="F19" s="18" t="s">
        <v>71</v>
      </c>
      <c r="G19" s="18" t="s">
        <v>69</v>
      </c>
      <c r="H19" s="18"/>
      <c r="I19" s="18" t="s">
        <v>53</v>
      </c>
      <c r="J19" s="24"/>
      <c r="K19" s="18">
        <f t="shared" si="1"/>
        <v>0</v>
      </c>
    </row>
    <row r="20" ht="56" customHeight="1" spans="1:11">
      <c r="A20" s="18" t="s">
        <v>3</v>
      </c>
      <c r="B20" s="18"/>
      <c r="C20" s="18" t="s">
        <v>72</v>
      </c>
      <c r="D20" s="18">
        <v>11</v>
      </c>
      <c r="E20" s="18" t="s">
        <v>25</v>
      </c>
      <c r="F20" s="18"/>
      <c r="G20" s="18" t="s">
        <v>73</v>
      </c>
      <c r="H20" s="18" t="s">
        <v>74</v>
      </c>
      <c r="I20" s="18" t="s">
        <v>66</v>
      </c>
      <c r="J20" s="24"/>
      <c r="K20" s="18">
        <f t="shared" si="1"/>
        <v>0</v>
      </c>
    </row>
    <row r="21" ht="56" customHeight="1" spans="1:11">
      <c r="A21" s="18" t="s">
        <v>3</v>
      </c>
      <c r="B21" s="18"/>
      <c r="C21" s="18" t="s">
        <v>75</v>
      </c>
      <c r="D21" s="18">
        <v>1</v>
      </c>
      <c r="E21" s="18" t="s">
        <v>19</v>
      </c>
      <c r="F21" s="18" t="s">
        <v>76</v>
      </c>
      <c r="G21" s="18" t="s">
        <v>77</v>
      </c>
      <c r="H21" s="18" t="s">
        <v>78</v>
      </c>
      <c r="I21" s="18" t="s">
        <v>79</v>
      </c>
      <c r="J21" s="24"/>
      <c r="K21" s="18">
        <f t="shared" si="1"/>
        <v>0</v>
      </c>
    </row>
    <row r="22" ht="56" customHeight="1" spans="1:11">
      <c r="A22" s="18" t="s">
        <v>3</v>
      </c>
      <c r="B22" s="18"/>
      <c r="C22" s="18" t="s">
        <v>80</v>
      </c>
      <c r="D22" s="18">
        <v>5</v>
      </c>
      <c r="E22" s="18" t="s">
        <v>19</v>
      </c>
      <c r="F22" s="18" t="s">
        <v>81</v>
      </c>
      <c r="G22" s="18" t="s">
        <v>82</v>
      </c>
      <c r="H22" s="18" t="s">
        <v>52</v>
      </c>
      <c r="I22" s="18" t="s">
        <v>83</v>
      </c>
      <c r="J22" s="24"/>
      <c r="K22" s="18">
        <f t="shared" si="1"/>
        <v>0</v>
      </c>
    </row>
    <row r="23" ht="56" customHeight="1" spans="1:11">
      <c r="A23" s="18" t="s">
        <v>3</v>
      </c>
      <c r="B23" s="18"/>
      <c r="C23" s="18" t="s">
        <v>84</v>
      </c>
      <c r="D23" s="18">
        <v>7</v>
      </c>
      <c r="E23" s="18" t="s">
        <v>19</v>
      </c>
      <c r="F23" s="18" t="s">
        <v>81</v>
      </c>
      <c r="G23" s="18" t="s">
        <v>82</v>
      </c>
      <c r="H23" s="18" t="s">
        <v>52</v>
      </c>
      <c r="I23" s="18" t="s">
        <v>83</v>
      </c>
      <c r="J23" s="24"/>
      <c r="K23" s="18">
        <f t="shared" si="1"/>
        <v>0</v>
      </c>
    </row>
    <row r="24" ht="56" customHeight="1" spans="1:11">
      <c r="A24" s="18" t="s">
        <v>3</v>
      </c>
      <c r="B24" s="18"/>
      <c r="C24" s="18" t="s">
        <v>85</v>
      </c>
      <c r="D24" s="18">
        <v>12</v>
      </c>
      <c r="E24" s="18" t="s">
        <v>19</v>
      </c>
      <c r="F24" s="18" t="s">
        <v>81</v>
      </c>
      <c r="G24" s="18" t="s">
        <v>82</v>
      </c>
      <c r="H24" s="18" t="s">
        <v>52</v>
      </c>
      <c r="I24" s="18" t="s">
        <v>83</v>
      </c>
      <c r="J24" s="24"/>
      <c r="K24" s="18">
        <f t="shared" si="1"/>
        <v>0</v>
      </c>
    </row>
    <row r="25" ht="56" customHeight="1" spans="1:11">
      <c r="A25" s="18" t="s">
        <v>3</v>
      </c>
      <c r="B25" s="18"/>
      <c r="C25" s="18" t="s">
        <v>85</v>
      </c>
      <c r="D25" s="18">
        <v>1</v>
      </c>
      <c r="E25" s="18" t="s">
        <v>19</v>
      </c>
      <c r="F25" s="18" t="s">
        <v>81</v>
      </c>
      <c r="G25" s="18" t="s">
        <v>82</v>
      </c>
      <c r="H25" s="18" t="s">
        <v>52</v>
      </c>
      <c r="I25" s="18" t="s">
        <v>83</v>
      </c>
      <c r="J25" s="24"/>
      <c r="K25" s="18">
        <f t="shared" si="1"/>
        <v>0</v>
      </c>
    </row>
    <row r="26" ht="56" customHeight="1" spans="1:11">
      <c r="A26" s="18" t="s">
        <v>3</v>
      </c>
      <c r="B26" s="18"/>
      <c r="C26" s="18" t="s">
        <v>86</v>
      </c>
      <c r="D26" s="18">
        <v>18</v>
      </c>
      <c r="E26" s="18" t="s">
        <v>19</v>
      </c>
      <c r="F26" s="18" t="s">
        <v>81</v>
      </c>
      <c r="G26" s="18" t="s">
        <v>82</v>
      </c>
      <c r="H26" s="18" t="s">
        <v>52</v>
      </c>
      <c r="I26" s="18" t="s">
        <v>83</v>
      </c>
      <c r="J26" s="24"/>
      <c r="K26" s="18">
        <f t="shared" si="1"/>
        <v>0</v>
      </c>
    </row>
    <row r="27" ht="56" customHeight="1" spans="1:11">
      <c r="A27" s="18" t="s">
        <v>3</v>
      </c>
      <c r="B27" s="18"/>
      <c r="C27" s="18" t="s">
        <v>86</v>
      </c>
      <c r="D27" s="18">
        <v>1</v>
      </c>
      <c r="E27" s="18" t="s">
        <v>19</v>
      </c>
      <c r="F27" s="18" t="s">
        <v>81</v>
      </c>
      <c r="G27" s="18" t="s">
        <v>82</v>
      </c>
      <c r="H27" s="18" t="s">
        <v>52</v>
      </c>
      <c r="I27" s="18" t="s">
        <v>83</v>
      </c>
      <c r="J27" s="24"/>
      <c r="K27" s="18">
        <f t="shared" si="1"/>
        <v>0</v>
      </c>
    </row>
    <row r="28" ht="56" customHeight="1" spans="1:11">
      <c r="A28" s="18" t="s">
        <v>3</v>
      </c>
      <c r="B28" s="18"/>
      <c r="C28" s="18" t="s">
        <v>87</v>
      </c>
      <c r="D28" s="18">
        <v>7</v>
      </c>
      <c r="E28" s="18" t="s">
        <v>19</v>
      </c>
      <c r="F28" s="18" t="s">
        <v>81</v>
      </c>
      <c r="G28" s="18" t="s">
        <v>82</v>
      </c>
      <c r="H28" s="18" t="s">
        <v>52</v>
      </c>
      <c r="I28" s="18" t="s">
        <v>83</v>
      </c>
      <c r="J28" s="24"/>
      <c r="K28" s="18">
        <f t="shared" si="1"/>
        <v>0</v>
      </c>
    </row>
    <row r="29" ht="56" customHeight="1" spans="1:11">
      <c r="A29" s="18" t="s">
        <v>3</v>
      </c>
      <c r="B29" s="18"/>
      <c r="C29" s="18" t="s">
        <v>88</v>
      </c>
      <c r="D29" s="18">
        <v>1</v>
      </c>
      <c r="E29" s="18" t="s">
        <v>19</v>
      </c>
      <c r="F29" s="18" t="s">
        <v>81</v>
      </c>
      <c r="G29" s="18" t="s">
        <v>82</v>
      </c>
      <c r="H29" s="18" t="s">
        <v>52</v>
      </c>
      <c r="I29" s="18" t="s">
        <v>83</v>
      </c>
      <c r="J29" s="24"/>
      <c r="K29" s="18">
        <f t="shared" si="1"/>
        <v>0</v>
      </c>
    </row>
    <row r="30" ht="56" customHeight="1" spans="1:11">
      <c r="A30" s="18" t="s">
        <v>3</v>
      </c>
      <c r="B30" s="18"/>
      <c r="C30" s="18" t="s">
        <v>89</v>
      </c>
      <c r="D30" s="18">
        <v>40</v>
      </c>
      <c r="E30" s="18" t="s">
        <v>90</v>
      </c>
      <c r="F30" s="18" t="s">
        <v>91</v>
      </c>
      <c r="G30" s="18"/>
      <c r="H30" s="18" t="s">
        <v>92</v>
      </c>
      <c r="I30" s="18" t="s">
        <v>93</v>
      </c>
      <c r="J30" s="24"/>
      <c r="K30" s="18">
        <f t="shared" si="1"/>
        <v>0</v>
      </c>
    </row>
    <row r="31" ht="56" customHeight="1" spans="1:11">
      <c r="A31" s="19" t="s">
        <v>94</v>
      </c>
      <c r="B31" s="19"/>
      <c r="C31" s="19"/>
      <c r="D31" s="19"/>
      <c r="E31" s="19"/>
      <c r="F31" s="19"/>
      <c r="G31" s="19"/>
      <c r="H31" s="19"/>
      <c r="I31" s="19"/>
      <c r="J31" s="19"/>
      <c r="K31" s="18">
        <f>SUM(K4:K30)</f>
        <v>0</v>
      </c>
    </row>
    <row r="32" ht="56" customHeight="1" spans="1:11">
      <c r="A32" s="20" t="s">
        <v>4</v>
      </c>
      <c r="B32" s="7" t="s">
        <v>95</v>
      </c>
      <c r="C32" s="7" t="s">
        <v>96</v>
      </c>
      <c r="D32" s="7">
        <v>1</v>
      </c>
      <c r="E32" s="7" t="s">
        <v>19</v>
      </c>
      <c r="F32" s="7" t="s">
        <v>97</v>
      </c>
      <c r="G32" s="7" t="s">
        <v>98</v>
      </c>
      <c r="H32" s="7" t="s">
        <v>99</v>
      </c>
      <c r="I32" s="7" t="s">
        <v>23</v>
      </c>
      <c r="J32" s="13"/>
      <c r="K32" s="7">
        <f t="shared" ref="K32:K37" si="2">D32*J32</f>
        <v>0</v>
      </c>
    </row>
    <row r="33" ht="56" customHeight="1" spans="1:11">
      <c r="A33" s="20"/>
      <c r="B33" s="7" t="s">
        <v>100</v>
      </c>
      <c r="C33" s="7" t="s">
        <v>101</v>
      </c>
      <c r="D33" s="7">
        <v>1</v>
      </c>
      <c r="E33" s="7" t="s">
        <v>25</v>
      </c>
      <c r="F33" s="7" t="s">
        <v>102</v>
      </c>
      <c r="G33" s="7" t="s">
        <v>103</v>
      </c>
      <c r="H33" s="7" t="s">
        <v>104</v>
      </c>
      <c r="I33" s="7" t="s">
        <v>28</v>
      </c>
      <c r="J33" s="25"/>
      <c r="K33" s="7">
        <f t="shared" si="2"/>
        <v>0</v>
      </c>
    </row>
    <row r="34" ht="56" customHeight="1" spans="1:11">
      <c r="A34" s="20"/>
      <c r="B34" s="7"/>
      <c r="C34" s="7" t="s">
        <v>105</v>
      </c>
      <c r="D34" s="7">
        <v>1</v>
      </c>
      <c r="E34" s="7" t="s">
        <v>25</v>
      </c>
      <c r="F34" s="7" t="s">
        <v>106</v>
      </c>
      <c r="G34" s="7" t="s">
        <v>107</v>
      </c>
      <c r="H34" s="7" t="s">
        <v>99</v>
      </c>
      <c r="I34" s="7" t="s">
        <v>28</v>
      </c>
      <c r="J34" s="25"/>
      <c r="K34" s="7">
        <f t="shared" si="2"/>
        <v>0</v>
      </c>
    </row>
    <row r="35" ht="56" customHeight="1" spans="1:11">
      <c r="A35" s="20"/>
      <c r="B35" s="7" t="s">
        <v>108</v>
      </c>
      <c r="C35" s="7" t="s">
        <v>96</v>
      </c>
      <c r="D35" s="7">
        <v>1</v>
      </c>
      <c r="E35" s="7" t="s">
        <v>19</v>
      </c>
      <c r="F35" s="7" t="s">
        <v>97</v>
      </c>
      <c r="G35" s="7" t="s">
        <v>109</v>
      </c>
      <c r="H35" s="7" t="s">
        <v>99</v>
      </c>
      <c r="I35" s="7" t="s">
        <v>23</v>
      </c>
      <c r="J35" s="13"/>
      <c r="K35" s="7">
        <f t="shared" si="2"/>
        <v>0</v>
      </c>
    </row>
    <row r="36" ht="56" customHeight="1" spans="1:11">
      <c r="A36" s="20"/>
      <c r="B36" s="7"/>
      <c r="C36" s="7" t="s">
        <v>101</v>
      </c>
      <c r="D36" s="7">
        <v>1</v>
      </c>
      <c r="E36" s="7" t="s">
        <v>25</v>
      </c>
      <c r="F36" s="7" t="s">
        <v>110</v>
      </c>
      <c r="G36" s="7" t="s">
        <v>111</v>
      </c>
      <c r="H36" s="7" t="s">
        <v>112</v>
      </c>
      <c r="I36" s="7" t="s">
        <v>28</v>
      </c>
      <c r="J36" s="25"/>
      <c r="K36" s="7">
        <f t="shared" si="2"/>
        <v>0</v>
      </c>
    </row>
    <row r="37" ht="56" customHeight="1" spans="1:11">
      <c r="A37" s="20"/>
      <c r="B37" s="7" t="s">
        <v>113</v>
      </c>
      <c r="C37" s="7" t="s">
        <v>96</v>
      </c>
      <c r="D37" s="7">
        <v>1</v>
      </c>
      <c r="E37" s="7" t="s">
        <v>19</v>
      </c>
      <c r="F37" s="7" t="s">
        <v>97</v>
      </c>
      <c r="G37" s="7" t="s">
        <v>114</v>
      </c>
      <c r="H37" s="7" t="s">
        <v>115</v>
      </c>
      <c r="I37" s="7" t="s">
        <v>23</v>
      </c>
      <c r="J37" s="13"/>
      <c r="K37" s="7">
        <f t="shared" si="2"/>
        <v>0</v>
      </c>
    </row>
    <row r="38" ht="56" customHeight="1" spans="1:11">
      <c r="A38" s="21" t="s">
        <v>116</v>
      </c>
      <c r="B38" s="21"/>
      <c r="C38" s="21"/>
      <c r="D38" s="21"/>
      <c r="E38" s="21"/>
      <c r="F38" s="21"/>
      <c r="G38" s="21"/>
      <c r="H38" s="21"/>
      <c r="I38" s="21"/>
      <c r="J38" s="21"/>
      <c r="K38" s="21">
        <f>K37+K36+K35+K34+K33+K32</f>
        <v>0</v>
      </c>
    </row>
    <row r="39" ht="56" customHeight="1" spans="1:11">
      <c r="A39" s="20" t="s">
        <v>117</v>
      </c>
      <c r="B39" s="7" t="s">
        <v>118</v>
      </c>
      <c r="C39" s="7" t="s">
        <v>96</v>
      </c>
      <c r="D39" s="7">
        <v>1</v>
      </c>
      <c r="E39" s="7" t="s">
        <v>19</v>
      </c>
      <c r="F39" s="7" t="s">
        <v>119</v>
      </c>
      <c r="G39" s="7" t="s">
        <v>120</v>
      </c>
      <c r="H39" s="7" t="s">
        <v>99</v>
      </c>
      <c r="I39" s="7" t="s">
        <v>23</v>
      </c>
      <c r="J39" s="13"/>
      <c r="K39" s="7">
        <f t="shared" ref="K39:K46" si="3">D39*J39</f>
        <v>0</v>
      </c>
    </row>
    <row r="40" ht="56" customHeight="1" spans="1:11">
      <c r="A40" s="20"/>
      <c r="B40" s="7"/>
      <c r="C40" s="7" t="s">
        <v>101</v>
      </c>
      <c r="D40" s="7">
        <v>1</v>
      </c>
      <c r="E40" s="7" t="s">
        <v>25</v>
      </c>
      <c r="F40" s="7" t="s">
        <v>121</v>
      </c>
      <c r="G40" s="22" t="s">
        <v>122</v>
      </c>
      <c r="H40" s="7" t="s">
        <v>99</v>
      </c>
      <c r="I40" s="7" t="s">
        <v>28</v>
      </c>
      <c r="J40" s="25"/>
      <c r="K40" s="7">
        <f t="shared" si="3"/>
        <v>0</v>
      </c>
    </row>
    <row r="41" ht="56" customHeight="1" spans="1:11">
      <c r="A41" s="20"/>
      <c r="B41" s="7"/>
      <c r="C41" s="7" t="s">
        <v>105</v>
      </c>
      <c r="D41" s="7">
        <v>1</v>
      </c>
      <c r="E41" s="7" t="s">
        <v>25</v>
      </c>
      <c r="F41" s="7" t="s">
        <v>123</v>
      </c>
      <c r="G41" s="22" t="s">
        <v>124</v>
      </c>
      <c r="H41" s="7" t="s">
        <v>104</v>
      </c>
      <c r="I41" s="7" t="s">
        <v>28</v>
      </c>
      <c r="J41" s="25"/>
      <c r="K41" s="7">
        <f t="shared" si="3"/>
        <v>0</v>
      </c>
    </row>
    <row r="42" ht="56" customHeight="1" spans="1:11">
      <c r="A42" s="20"/>
      <c r="B42" s="7" t="s">
        <v>125</v>
      </c>
      <c r="C42" s="7" t="s">
        <v>96</v>
      </c>
      <c r="D42" s="7">
        <v>1</v>
      </c>
      <c r="E42" s="7" t="s">
        <v>19</v>
      </c>
      <c r="F42" s="7" t="s">
        <v>119</v>
      </c>
      <c r="G42" s="7" t="s">
        <v>126</v>
      </c>
      <c r="H42" s="7" t="s">
        <v>99</v>
      </c>
      <c r="I42" s="7" t="s">
        <v>23</v>
      </c>
      <c r="J42" s="13"/>
      <c r="K42" s="7">
        <f t="shared" si="3"/>
        <v>0</v>
      </c>
    </row>
    <row r="43" ht="56" customHeight="1" spans="1:11">
      <c r="A43" s="20"/>
      <c r="B43" s="7"/>
      <c r="C43" s="7" t="s">
        <v>101</v>
      </c>
      <c r="D43" s="7">
        <v>1</v>
      </c>
      <c r="E43" s="7" t="s">
        <v>25</v>
      </c>
      <c r="F43" s="7" t="s">
        <v>127</v>
      </c>
      <c r="G43" s="7" t="s">
        <v>128</v>
      </c>
      <c r="H43" s="7" t="s">
        <v>99</v>
      </c>
      <c r="I43" s="7" t="s">
        <v>28</v>
      </c>
      <c r="J43" s="25"/>
      <c r="K43" s="7">
        <f t="shared" si="3"/>
        <v>0</v>
      </c>
    </row>
    <row r="44" ht="56" customHeight="1" spans="1:11">
      <c r="A44" s="20"/>
      <c r="B44" s="7"/>
      <c r="C44" s="7" t="s">
        <v>105</v>
      </c>
      <c r="D44" s="7">
        <v>1</v>
      </c>
      <c r="E44" s="7" t="s">
        <v>25</v>
      </c>
      <c r="F44" s="7" t="s">
        <v>129</v>
      </c>
      <c r="G44" s="7" t="s">
        <v>130</v>
      </c>
      <c r="H44" s="7" t="s">
        <v>131</v>
      </c>
      <c r="I44" s="7" t="s">
        <v>28</v>
      </c>
      <c r="J44" s="25"/>
      <c r="K44" s="7">
        <f t="shared" si="3"/>
        <v>0</v>
      </c>
    </row>
    <row r="45" ht="56" customHeight="1" spans="1:11">
      <c r="A45" s="20"/>
      <c r="B45" s="7" t="s">
        <v>132</v>
      </c>
      <c r="C45" s="7" t="s">
        <v>96</v>
      </c>
      <c r="D45" s="7">
        <v>1</v>
      </c>
      <c r="E45" s="7" t="s">
        <v>19</v>
      </c>
      <c r="F45" s="7" t="s">
        <v>119</v>
      </c>
      <c r="G45" s="7" t="s">
        <v>133</v>
      </c>
      <c r="H45" s="7" t="s">
        <v>134</v>
      </c>
      <c r="I45" s="7" t="s">
        <v>23</v>
      </c>
      <c r="J45" s="13"/>
      <c r="K45" s="7">
        <f t="shared" si="3"/>
        <v>0</v>
      </c>
    </row>
    <row r="46" ht="56" customHeight="1" spans="1:11">
      <c r="A46" s="20"/>
      <c r="B46" s="7"/>
      <c r="C46" s="7" t="s">
        <v>101</v>
      </c>
      <c r="D46" s="7">
        <v>1</v>
      </c>
      <c r="E46" s="7" t="s">
        <v>25</v>
      </c>
      <c r="F46" s="7" t="s">
        <v>135</v>
      </c>
      <c r="G46" s="7" t="s">
        <v>136</v>
      </c>
      <c r="H46" s="7" t="s">
        <v>137</v>
      </c>
      <c r="I46" s="7" t="s">
        <v>28</v>
      </c>
      <c r="J46" s="25"/>
      <c r="K46" s="7">
        <f t="shared" si="3"/>
        <v>0</v>
      </c>
    </row>
    <row r="47" ht="56" customHeight="1" spans="1:11">
      <c r="A47" s="21" t="s">
        <v>116</v>
      </c>
      <c r="B47" s="21"/>
      <c r="C47" s="21"/>
      <c r="D47" s="21"/>
      <c r="E47" s="21"/>
      <c r="F47" s="21"/>
      <c r="G47" s="21"/>
      <c r="H47" s="21"/>
      <c r="I47" s="21"/>
      <c r="J47" s="21"/>
      <c r="K47" s="21">
        <f>K46+K45+K44+K43+K42+K41+K40+K39</f>
        <v>0</v>
      </c>
    </row>
    <row r="48" ht="56" customHeight="1" spans="1:11">
      <c r="A48" s="20" t="s">
        <v>138</v>
      </c>
      <c r="B48" s="7" t="s">
        <v>139</v>
      </c>
      <c r="C48" s="7" t="s">
        <v>96</v>
      </c>
      <c r="D48" s="7">
        <v>1</v>
      </c>
      <c r="E48" s="22" t="s">
        <v>19</v>
      </c>
      <c r="F48" s="23" t="s">
        <v>140</v>
      </c>
      <c r="G48" s="23" t="s">
        <v>141</v>
      </c>
      <c r="H48" s="7" t="s">
        <v>99</v>
      </c>
      <c r="I48" s="7" t="s">
        <v>23</v>
      </c>
      <c r="J48" s="13"/>
      <c r="K48" s="7">
        <f t="shared" ref="K48:K57" si="4">D48*J48</f>
        <v>0</v>
      </c>
    </row>
    <row r="49" ht="56" customHeight="1" spans="1:11">
      <c r="A49" s="20"/>
      <c r="B49" s="7"/>
      <c r="C49" s="7" t="s">
        <v>101</v>
      </c>
      <c r="D49" s="7">
        <v>1</v>
      </c>
      <c r="E49" s="22" t="s">
        <v>25</v>
      </c>
      <c r="F49" s="23" t="s">
        <v>142</v>
      </c>
      <c r="G49" s="23" t="s">
        <v>143</v>
      </c>
      <c r="H49" s="7" t="s">
        <v>137</v>
      </c>
      <c r="I49" s="7" t="s">
        <v>28</v>
      </c>
      <c r="J49" s="25"/>
      <c r="K49" s="7">
        <f t="shared" si="4"/>
        <v>0</v>
      </c>
    </row>
    <row r="50" ht="56" customHeight="1" spans="1:11">
      <c r="A50" s="20"/>
      <c r="B50" s="7"/>
      <c r="C50" s="7" t="s">
        <v>105</v>
      </c>
      <c r="D50" s="7">
        <v>1</v>
      </c>
      <c r="E50" s="22" t="s">
        <v>25</v>
      </c>
      <c r="F50" s="23" t="s">
        <v>144</v>
      </c>
      <c r="G50" s="7" t="s">
        <v>145</v>
      </c>
      <c r="H50" s="7" t="s">
        <v>146</v>
      </c>
      <c r="I50" s="7" t="s">
        <v>28</v>
      </c>
      <c r="J50" s="25"/>
      <c r="K50" s="7">
        <f t="shared" si="4"/>
        <v>0</v>
      </c>
    </row>
    <row r="51" ht="56" customHeight="1" spans="1:11">
      <c r="A51" s="20"/>
      <c r="B51" s="7" t="s">
        <v>147</v>
      </c>
      <c r="C51" s="7" t="s">
        <v>96</v>
      </c>
      <c r="D51" s="7">
        <v>1</v>
      </c>
      <c r="E51" s="22" t="s">
        <v>19</v>
      </c>
      <c r="F51" s="23" t="s">
        <v>140</v>
      </c>
      <c r="G51" s="23" t="s">
        <v>148</v>
      </c>
      <c r="H51" s="7" t="s">
        <v>149</v>
      </c>
      <c r="I51" s="7" t="s">
        <v>23</v>
      </c>
      <c r="J51" s="13"/>
      <c r="K51" s="7">
        <f t="shared" si="4"/>
        <v>0</v>
      </c>
    </row>
    <row r="52" ht="56" customHeight="1" spans="1:11">
      <c r="A52" s="20"/>
      <c r="B52" s="7"/>
      <c r="C52" s="7" t="s">
        <v>105</v>
      </c>
      <c r="D52" s="7">
        <v>1</v>
      </c>
      <c r="E52" s="22" t="s">
        <v>25</v>
      </c>
      <c r="F52" s="23" t="s">
        <v>144</v>
      </c>
      <c r="G52" s="23" t="s">
        <v>150</v>
      </c>
      <c r="H52" s="7" t="s">
        <v>151</v>
      </c>
      <c r="I52" s="7" t="s">
        <v>28</v>
      </c>
      <c r="J52" s="25"/>
      <c r="K52" s="7">
        <f t="shared" si="4"/>
        <v>0</v>
      </c>
    </row>
    <row r="53" ht="56" customHeight="1" spans="1:11">
      <c r="A53" s="20"/>
      <c r="B53" s="7" t="s">
        <v>152</v>
      </c>
      <c r="C53" s="7" t="s">
        <v>96</v>
      </c>
      <c r="D53" s="7">
        <v>1</v>
      </c>
      <c r="E53" s="22" t="s">
        <v>19</v>
      </c>
      <c r="F53" s="23" t="s">
        <v>153</v>
      </c>
      <c r="G53" s="23" t="s">
        <v>154</v>
      </c>
      <c r="H53" s="7" t="s">
        <v>99</v>
      </c>
      <c r="I53" s="7" t="s">
        <v>23</v>
      </c>
      <c r="J53" s="13"/>
      <c r="K53" s="7">
        <f t="shared" si="4"/>
        <v>0</v>
      </c>
    </row>
    <row r="54" ht="56" customHeight="1" spans="1:11">
      <c r="A54" s="20"/>
      <c r="B54" s="7"/>
      <c r="C54" s="7" t="s">
        <v>101</v>
      </c>
      <c r="D54" s="7">
        <v>1</v>
      </c>
      <c r="E54" s="22" t="s">
        <v>25</v>
      </c>
      <c r="F54" s="23" t="s">
        <v>155</v>
      </c>
      <c r="G54" s="23" t="s">
        <v>156</v>
      </c>
      <c r="H54" s="7" t="s">
        <v>157</v>
      </c>
      <c r="I54" s="7" t="s">
        <v>28</v>
      </c>
      <c r="J54" s="25"/>
      <c r="K54" s="7">
        <f t="shared" si="4"/>
        <v>0</v>
      </c>
    </row>
    <row r="55" ht="56" customHeight="1" spans="1:11">
      <c r="A55" s="20"/>
      <c r="B55" s="7"/>
      <c r="C55" s="7" t="s">
        <v>105</v>
      </c>
      <c r="D55" s="7">
        <v>1</v>
      </c>
      <c r="E55" s="22" t="s">
        <v>25</v>
      </c>
      <c r="F55" s="23" t="s">
        <v>158</v>
      </c>
      <c r="G55" s="7" t="s">
        <v>159</v>
      </c>
      <c r="H55" s="23" t="s">
        <v>160</v>
      </c>
      <c r="I55" s="7" t="s">
        <v>28</v>
      </c>
      <c r="J55" s="25"/>
      <c r="K55" s="7">
        <f t="shared" si="4"/>
        <v>0</v>
      </c>
    </row>
    <row r="56" ht="56" customHeight="1" spans="1:11">
      <c r="A56" s="20"/>
      <c r="B56" s="7" t="s">
        <v>161</v>
      </c>
      <c r="C56" s="7" t="s">
        <v>96</v>
      </c>
      <c r="D56" s="7">
        <v>1</v>
      </c>
      <c r="E56" s="22" t="s">
        <v>19</v>
      </c>
      <c r="F56" s="23" t="s">
        <v>162</v>
      </c>
      <c r="G56" s="7" t="s">
        <v>163</v>
      </c>
      <c r="H56" s="7" t="s">
        <v>99</v>
      </c>
      <c r="I56" s="7" t="s">
        <v>23</v>
      </c>
      <c r="J56" s="13"/>
      <c r="K56" s="7">
        <f t="shared" si="4"/>
        <v>0</v>
      </c>
    </row>
    <row r="57" ht="56" customHeight="1" spans="1:11">
      <c r="A57" s="20"/>
      <c r="B57" s="7"/>
      <c r="C57" s="7" t="s">
        <v>105</v>
      </c>
      <c r="D57" s="7">
        <v>1</v>
      </c>
      <c r="E57" s="22" t="s">
        <v>25</v>
      </c>
      <c r="F57" s="23" t="s">
        <v>164</v>
      </c>
      <c r="G57" s="7" t="s">
        <v>165</v>
      </c>
      <c r="H57" s="7" t="s">
        <v>99</v>
      </c>
      <c r="I57" s="7" t="s">
        <v>28</v>
      </c>
      <c r="J57" s="25"/>
      <c r="K57" s="7">
        <f t="shared" si="4"/>
        <v>0</v>
      </c>
    </row>
    <row r="58" ht="56" customHeight="1" spans="1:11">
      <c r="A58" s="21" t="s">
        <v>116</v>
      </c>
      <c r="B58" s="21"/>
      <c r="C58" s="21"/>
      <c r="D58" s="21"/>
      <c r="E58" s="21"/>
      <c r="F58" s="21"/>
      <c r="G58" s="21"/>
      <c r="H58" s="21"/>
      <c r="I58" s="21"/>
      <c r="J58" s="21"/>
      <c r="K58" s="21">
        <f>K57+K56+K55+K54+K53+K52+K51+K50+K49+K48</f>
        <v>0</v>
      </c>
    </row>
    <row r="59" ht="56" customHeight="1" spans="1:11">
      <c r="A59" s="20" t="s">
        <v>166</v>
      </c>
      <c r="B59" s="7" t="s">
        <v>167</v>
      </c>
      <c r="C59" s="7" t="s">
        <v>96</v>
      </c>
      <c r="D59" s="7">
        <v>1</v>
      </c>
      <c r="E59" s="22" t="s">
        <v>19</v>
      </c>
      <c r="F59" s="7" t="s">
        <v>168</v>
      </c>
      <c r="G59" s="7" t="s">
        <v>169</v>
      </c>
      <c r="H59" s="7" t="s">
        <v>99</v>
      </c>
      <c r="I59" s="7" t="s">
        <v>23</v>
      </c>
      <c r="J59" s="13"/>
      <c r="K59" s="7">
        <f t="shared" ref="K59:K65" si="5">D59*J59</f>
        <v>0</v>
      </c>
    </row>
    <row r="60" ht="56" customHeight="1" spans="1:11">
      <c r="A60" s="20"/>
      <c r="B60" s="7"/>
      <c r="C60" s="7" t="s">
        <v>105</v>
      </c>
      <c r="D60" s="7">
        <v>2</v>
      </c>
      <c r="E60" s="22" t="s">
        <v>25</v>
      </c>
      <c r="F60" s="7" t="s">
        <v>170</v>
      </c>
      <c r="G60" s="7" t="s">
        <v>171</v>
      </c>
      <c r="H60" s="7" t="s">
        <v>172</v>
      </c>
      <c r="I60" s="7" t="s">
        <v>28</v>
      </c>
      <c r="J60" s="25"/>
      <c r="K60" s="7">
        <f t="shared" si="5"/>
        <v>0</v>
      </c>
    </row>
    <row r="61" ht="56" customHeight="1" spans="1:11">
      <c r="A61" s="20"/>
      <c r="B61" s="7" t="s">
        <v>173</v>
      </c>
      <c r="C61" s="7" t="s">
        <v>96</v>
      </c>
      <c r="D61" s="7">
        <v>1</v>
      </c>
      <c r="E61" s="22" t="s">
        <v>19</v>
      </c>
      <c r="F61" s="7" t="s">
        <v>168</v>
      </c>
      <c r="G61" s="7" t="s">
        <v>169</v>
      </c>
      <c r="H61" s="7" t="s">
        <v>99</v>
      </c>
      <c r="I61" s="7" t="s">
        <v>23</v>
      </c>
      <c r="J61" s="13"/>
      <c r="K61" s="7">
        <f t="shared" si="5"/>
        <v>0</v>
      </c>
    </row>
    <row r="62" ht="56" customHeight="1" spans="1:11">
      <c r="A62" s="20"/>
      <c r="B62" s="7"/>
      <c r="C62" s="7" t="s">
        <v>105</v>
      </c>
      <c r="D62" s="7">
        <v>1</v>
      </c>
      <c r="E62" s="22" t="s">
        <v>25</v>
      </c>
      <c r="F62" s="7" t="s">
        <v>174</v>
      </c>
      <c r="G62" s="7" t="s">
        <v>175</v>
      </c>
      <c r="H62" s="7" t="s">
        <v>99</v>
      </c>
      <c r="I62" s="7" t="s">
        <v>28</v>
      </c>
      <c r="J62" s="25"/>
      <c r="K62" s="7">
        <f t="shared" si="5"/>
        <v>0</v>
      </c>
    </row>
    <row r="63" ht="56" customHeight="1" spans="1:11">
      <c r="A63" s="20"/>
      <c r="B63" s="7" t="s">
        <v>176</v>
      </c>
      <c r="C63" s="7" t="s">
        <v>96</v>
      </c>
      <c r="D63" s="7">
        <v>1</v>
      </c>
      <c r="E63" s="22" t="s">
        <v>19</v>
      </c>
      <c r="F63" s="7" t="s">
        <v>168</v>
      </c>
      <c r="G63" s="7" t="s">
        <v>177</v>
      </c>
      <c r="H63" s="7" t="s">
        <v>99</v>
      </c>
      <c r="I63" s="7" t="s">
        <v>23</v>
      </c>
      <c r="J63" s="13"/>
      <c r="K63" s="7">
        <f t="shared" si="5"/>
        <v>0</v>
      </c>
    </row>
    <row r="64" ht="56" customHeight="1" spans="1:11">
      <c r="A64" s="20"/>
      <c r="B64" s="7"/>
      <c r="C64" s="7" t="s">
        <v>101</v>
      </c>
      <c r="D64" s="7">
        <v>1</v>
      </c>
      <c r="E64" s="22" t="s">
        <v>25</v>
      </c>
      <c r="F64" s="7" t="s">
        <v>178</v>
      </c>
      <c r="G64" s="7" t="s">
        <v>179</v>
      </c>
      <c r="H64" s="7" t="s">
        <v>180</v>
      </c>
      <c r="I64" s="7" t="s">
        <v>28</v>
      </c>
      <c r="J64" s="25"/>
      <c r="K64" s="7">
        <f t="shared" si="5"/>
        <v>0</v>
      </c>
    </row>
    <row r="65" ht="56" customHeight="1" spans="1:11">
      <c r="A65" s="20"/>
      <c r="B65" s="7"/>
      <c r="C65" s="7" t="s">
        <v>105</v>
      </c>
      <c r="D65" s="7">
        <v>1</v>
      </c>
      <c r="E65" s="22" t="s">
        <v>25</v>
      </c>
      <c r="F65" s="7" t="s">
        <v>181</v>
      </c>
      <c r="G65" s="7" t="s">
        <v>182</v>
      </c>
      <c r="H65" s="7" t="s">
        <v>183</v>
      </c>
      <c r="I65" s="7" t="s">
        <v>28</v>
      </c>
      <c r="J65" s="25"/>
      <c r="K65" s="7">
        <f t="shared" si="5"/>
        <v>0</v>
      </c>
    </row>
    <row r="66" ht="56" customHeight="1" spans="1:11">
      <c r="A66" s="26" t="s">
        <v>116</v>
      </c>
      <c r="B66" s="27"/>
      <c r="C66" s="27"/>
      <c r="D66" s="27"/>
      <c r="E66" s="27"/>
      <c r="F66" s="27"/>
      <c r="G66" s="27"/>
      <c r="H66" s="27"/>
      <c r="I66" s="27"/>
      <c r="J66" s="29"/>
      <c r="K66" s="21">
        <f>K65+K64+K63+K62+K61+K60+K59</f>
        <v>0</v>
      </c>
    </row>
    <row r="67" ht="56" customHeight="1" spans="1:11">
      <c r="A67" s="20" t="s">
        <v>184</v>
      </c>
      <c r="B67" s="7" t="s">
        <v>185</v>
      </c>
      <c r="C67" s="7" t="s">
        <v>96</v>
      </c>
      <c r="D67" s="7">
        <v>1</v>
      </c>
      <c r="E67" s="28" t="s">
        <v>19</v>
      </c>
      <c r="F67" s="7"/>
      <c r="G67" s="7" t="s">
        <v>186</v>
      </c>
      <c r="H67" s="7" t="s">
        <v>99</v>
      </c>
      <c r="I67" s="7" t="s">
        <v>23</v>
      </c>
      <c r="J67" s="13"/>
      <c r="K67" s="7">
        <f t="shared" ref="K67:K75" si="6">D67*J67</f>
        <v>0</v>
      </c>
    </row>
    <row r="68" ht="56" customHeight="1" spans="1:11">
      <c r="A68" s="20"/>
      <c r="B68" s="7"/>
      <c r="C68" s="7" t="s">
        <v>101</v>
      </c>
      <c r="D68" s="7">
        <v>1</v>
      </c>
      <c r="E68" s="28" t="s">
        <v>25</v>
      </c>
      <c r="F68" s="7" t="s">
        <v>187</v>
      </c>
      <c r="G68" s="7" t="s">
        <v>188</v>
      </c>
      <c r="H68" s="7" t="s">
        <v>189</v>
      </c>
      <c r="I68" s="7" t="s">
        <v>28</v>
      </c>
      <c r="J68" s="25"/>
      <c r="K68" s="7">
        <f t="shared" si="6"/>
        <v>0</v>
      </c>
    </row>
    <row r="69" ht="56" customHeight="1" spans="1:11">
      <c r="A69" s="20"/>
      <c r="B69" s="7"/>
      <c r="C69" s="7" t="s">
        <v>105</v>
      </c>
      <c r="D69" s="7">
        <v>1</v>
      </c>
      <c r="E69" s="28" t="s">
        <v>25</v>
      </c>
      <c r="F69" s="7"/>
      <c r="G69" s="7" t="s">
        <v>190</v>
      </c>
      <c r="H69" s="7" t="s">
        <v>99</v>
      </c>
      <c r="I69" s="7" t="s">
        <v>28</v>
      </c>
      <c r="J69" s="25"/>
      <c r="K69" s="7">
        <f t="shared" si="6"/>
        <v>0</v>
      </c>
    </row>
    <row r="70" ht="56" customHeight="1" spans="1:11">
      <c r="A70" s="20"/>
      <c r="B70" s="11" t="s">
        <v>191</v>
      </c>
      <c r="C70" s="7" t="s">
        <v>96</v>
      </c>
      <c r="D70" s="7">
        <v>1</v>
      </c>
      <c r="E70" s="28" t="s">
        <v>19</v>
      </c>
      <c r="F70" s="7"/>
      <c r="G70" s="7" t="s">
        <v>192</v>
      </c>
      <c r="H70" s="7" t="s">
        <v>193</v>
      </c>
      <c r="I70" s="7" t="s">
        <v>23</v>
      </c>
      <c r="J70" s="13"/>
      <c r="K70" s="7">
        <f t="shared" si="6"/>
        <v>0</v>
      </c>
    </row>
    <row r="71" ht="56" customHeight="1" spans="1:11">
      <c r="A71" s="20"/>
      <c r="B71" s="11"/>
      <c r="C71" s="7" t="s">
        <v>101</v>
      </c>
      <c r="D71" s="7">
        <v>1</v>
      </c>
      <c r="E71" s="28" t="s">
        <v>25</v>
      </c>
      <c r="F71" s="7" t="s">
        <v>194</v>
      </c>
      <c r="G71" s="7" t="s">
        <v>195</v>
      </c>
      <c r="H71" s="7" t="s">
        <v>99</v>
      </c>
      <c r="I71" s="7" t="s">
        <v>28</v>
      </c>
      <c r="J71" s="25"/>
      <c r="K71" s="7">
        <f t="shared" si="6"/>
        <v>0</v>
      </c>
    </row>
    <row r="72" ht="56" customHeight="1" spans="1:11">
      <c r="A72" s="20"/>
      <c r="B72" s="11"/>
      <c r="C72" s="7" t="s">
        <v>105</v>
      </c>
      <c r="D72" s="7">
        <v>1</v>
      </c>
      <c r="E72" s="28" t="s">
        <v>25</v>
      </c>
      <c r="F72" s="7" t="s">
        <v>196</v>
      </c>
      <c r="G72" s="7" t="s">
        <v>197</v>
      </c>
      <c r="H72" s="7" t="s">
        <v>99</v>
      </c>
      <c r="I72" s="7" t="s">
        <v>28</v>
      </c>
      <c r="J72" s="25"/>
      <c r="K72" s="7">
        <f t="shared" si="6"/>
        <v>0</v>
      </c>
    </row>
    <row r="73" ht="56" customHeight="1" spans="1:11">
      <c r="A73" s="20"/>
      <c r="B73" s="11" t="s">
        <v>198</v>
      </c>
      <c r="C73" s="7" t="s">
        <v>96</v>
      </c>
      <c r="D73" s="7">
        <v>1</v>
      </c>
      <c r="E73" s="28" t="s">
        <v>19</v>
      </c>
      <c r="F73" s="7"/>
      <c r="G73" s="7" t="s">
        <v>199</v>
      </c>
      <c r="H73" s="7" t="s">
        <v>99</v>
      </c>
      <c r="I73" s="7" t="s">
        <v>23</v>
      </c>
      <c r="J73" s="13"/>
      <c r="K73" s="7">
        <f t="shared" si="6"/>
        <v>0</v>
      </c>
    </row>
    <row r="74" ht="56" customHeight="1" spans="1:11">
      <c r="A74" s="20"/>
      <c r="B74" s="11"/>
      <c r="C74" s="7" t="s">
        <v>101</v>
      </c>
      <c r="D74" s="7">
        <v>1</v>
      </c>
      <c r="E74" s="28" t="s">
        <v>25</v>
      </c>
      <c r="F74" s="7" t="s">
        <v>200</v>
      </c>
      <c r="G74" s="7" t="s">
        <v>201</v>
      </c>
      <c r="H74" s="7" t="s">
        <v>99</v>
      </c>
      <c r="I74" s="7" t="s">
        <v>28</v>
      </c>
      <c r="J74" s="25"/>
      <c r="K74" s="7">
        <f t="shared" si="6"/>
        <v>0</v>
      </c>
    </row>
    <row r="75" ht="56" customHeight="1" spans="1:11">
      <c r="A75" s="20"/>
      <c r="B75" s="11"/>
      <c r="C75" s="7" t="s">
        <v>105</v>
      </c>
      <c r="D75" s="7">
        <v>1</v>
      </c>
      <c r="E75" s="28" t="s">
        <v>25</v>
      </c>
      <c r="F75" s="7" t="s">
        <v>187</v>
      </c>
      <c r="G75" s="7" t="s">
        <v>202</v>
      </c>
      <c r="H75" s="7" t="s">
        <v>99</v>
      </c>
      <c r="I75" s="7" t="s">
        <v>28</v>
      </c>
      <c r="J75" s="25"/>
      <c r="K75" s="7">
        <f t="shared" si="6"/>
        <v>0</v>
      </c>
    </row>
    <row r="76" ht="56" customHeight="1" spans="1:11">
      <c r="A76" s="21" t="s">
        <v>203</v>
      </c>
      <c r="B76" s="21"/>
      <c r="C76" s="21"/>
      <c r="D76" s="21"/>
      <c r="E76" s="21"/>
      <c r="F76" s="21"/>
      <c r="G76" s="21"/>
      <c r="H76" s="21"/>
      <c r="I76" s="21"/>
      <c r="J76" s="21"/>
      <c r="K76" s="21">
        <f>K75+K74+K73+K72+K71+K70+K69+K68+K67</f>
        <v>0</v>
      </c>
    </row>
    <row r="77" ht="56" customHeight="1" spans="1:11">
      <c r="A77" s="21" t="s">
        <v>5</v>
      </c>
      <c r="B77" s="21"/>
      <c r="C77" s="21"/>
      <c r="D77" s="21"/>
      <c r="E77" s="21"/>
      <c r="F77" s="21"/>
      <c r="G77" s="21"/>
      <c r="H77" s="21"/>
      <c r="I77" s="21"/>
      <c r="J77" s="21"/>
      <c r="K77" s="21">
        <f>K76+K66+K58+K47+K38+K31</f>
        <v>0</v>
      </c>
    </row>
  </sheetData>
  <sheetProtection password="C65B" sheet="1" objects="1"/>
  <autoFilter ref="B3:K77">
    <extLst/>
  </autoFilter>
  <mergeCells count="56">
    <mergeCell ref="A1:K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J31"/>
    <mergeCell ref="A38:J38"/>
    <mergeCell ref="A47:J47"/>
    <mergeCell ref="A58:J58"/>
    <mergeCell ref="A66:J66"/>
    <mergeCell ref="A76:J76"/>
    <mergeCell ref="A77:J77"/>
    <mergeCell ref="A32:A37"/>
    <mergeCell ref="A39:A46"/>
    <mergeCell ref="A48:A57"/>
    <mergeCell ref="A59:A65"/>
    <mergeCell ref="A67:A75"/>
    <mergeCell ref="B33:B34"/>
    <mergeCell ref="B35:B36"/>
    <mergeCell ref="B39:B41"/>
    <mergeCell ref="B42:B44"/>
    <mergeCell ref="B45:B46"/>
    <mergeCell ref="B48:B50"/>
    <mergeCell ref="B51:B52"/>
    <mergeCell ref="B53:B55"/>
    <mergeCell ref="B56:B57"/>
    <mergeCell ref="B59:B60"/>
    <mergeCell ref="B61:B62"/>
    <mergeCell ref="B63:B65"/>
    <mergeCell ref="B67:B69"/>
    <mergeCell ref="B70:B72"/>
    <mergeCell ref="B73:B75"/>
  </mergeCells>
  <printOptions horizontalCentered="1"/>
  <pageMargins left="0.751388888888889" right="0.751388888888889" top="1" bottom="1" header="0.5" footer="0.5"/>
  <pageSetup paperSize="9" scale="67" orientation="landscape" horizontalDpi="600"/>
  <headerFooter>
    <oddFooter>&amp;C响应人：(盖单位公章）         法定代表人或其委托代理人：(签字）</oddFooter>
  </headerFooter>
  <rowBreaks count="1" manualBreakCount="1">
    <brk id="13" max="10" man="1"/>
  </rowBreaks>
  <ignoredErrors>
    <ignoredError sqref="K38 K47 K58 K6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view="pageBreakPreview" zoomScaleNormal="85" workbookViewId="0">
      <pane xSplit="2" ySplit="2" topLeftCell="C25" activePane="bottomRight" state="frozen"/>
      <selection/>
      <selection pane="topRight"/>
      <selection pane="bottomLeft"/>
      <selection pane="bottomRight" activeCell="J29" sqref="J29"/>
    </sheetView>
  </sheetViews>
  <sheetFormatPr defaultColWidth="8.725" defaultRowHeight="13.5"/>
  <cols>
    <col min="1" max="1" width="9.125" style="2" customWidth="1"/>
    <col min="2" max="2" width="7.5" style="3" customWidth="1"/>
    <col min="3" max="3" width="15.375" style="3" customWidth="1"/>
    <col min="4" max="4" width="8.375" style="4" customWidth="1"/>
    <col min="5" max="5" width="8.375" style="3" customWidth="1"/>
    <col min="6" max="6" width="53.825" style="3" hidden="1" customWidth="1"/>
    <col min="7" max="7" width="28.375" style="3" customWidth="1"/>
    <col min="8" max="8" width="24.625" style="3" customWidth="1"/>
    <col min="9" max="9" width="35.875" style="5" customWidth="1"/>
    <col min="10" max="10" width="8.725" style="5"/>
    <col min="11" max="11" width="14.875" style="3" customWidth="1"/>
    <col min="12" max="16384" width="8.725" style="3"/>
  </cols>
  <sheetData>
    <row r="1" ht="66" customHeight="1" spans="1:11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4" customHeight="1" spans="1:11">
      <c r="A2" s="7" t="s">
        <v>204</v>
      </c>
      <c r="B2" s="7"/>
      <c r="C2" s="7" t="s">
        <v>10</v>
      </c>
      <c r="D2" s="7" t="s">
        <v>11</v>
      </c>
      <c r="E2" s="7" t="s">
        <v>1</v>
      </c>
      <c r="F2" s="7" t="s">
        <v>12</v>
      </c>
      <c r="G2" s="7" t="s">
        <v>205</v>
      </c>
      <c r="H2" s="7" t="s">
        <v>14</v>
      </c>
      <c r="I2" s="7" t="s">
        <v>206</v>
      </c>
      <c r="J2" s="7" t="s">
        <v>16</v>
      </c>
      <c r="K2" s="7" t="s">
        <v>17</v>
      </c>
    </row>
    <row r="3" ht="39" customHeight="1" spans="1:11">
      <c r="A3" s="7" t="s">
        <v>4</v>
      </c>
      <c r="B3" s="7" t="s">
        <v>207</v>
      </c>
      <c r="C3" s="7" t="s">
        <v>208</v>
      </c>
      <c r="D3" s="7">
        <v>6</v>
      </c>
      <c r="E3" s="7" t="s">
        <v>19</v>
      </c>
      <c r="F3" s="7" t="s">
        <v>209</v>
      </c>
      <c r="G3" s="7" t="s">
        <v>210</v>
      </c>
      <c r="H3" s="7" t="s">
        <v>43</v>
      </c>
      <c r="I3" s="7" t="s">
        <v>211</v>
      </c>
      <c r="J3" s="13"/>
      <c r="K3" s="7">
        <f>D3*J3</f>
        <v>0</v>
      </c>
    </row>
    <row r="4" ht="39" customHeight="1" spans="1:11">
      <c r="A4" s="7"/>
      <c r="B4" s="7"/>
      <c r="C4" s="7" t="s">
        <v>212</v>
      </c>
      <c r="D4" s="7">
        <v>1</v>
      </c>
      <c r="E4" s="7" t="s">
        <v>25</v>
      </c>
      <c r="F4" s="7"/>
      <c r="G4" s="7" t="s">
        <v>213</v>
      </c>
      <c r="H4" s="7" t="s">
        <v>43</v>
      </c>
      <c r="I4" s="7" t="s">
        <v>28</v>
      </c>
      <c r="J4" s="14"/>
      <c r="K4" s="7">
        <f>D4*J4</f>
        <v>0</v>
      </c>
    </row>
    <row r="5" ht="39" customHeight="1" spans="1:11">
      <c r="A5" s="7"/>
      <c r="B5" s="7"/>
      <c r="C5" s="7" t="s">
        <v>214</v>
      </c>
      <c r="D5" s="7">
        <v>1</v>
      </c>
      <c r="E5" s="7" t="s">
        <v>25</v>
      </c>
      <c r="F5" s="7"/>
      <c r="G5" s="7" t="s">
        <v>215</v>
      </c>
      <c r="H5" s="7" t="s">
        <v>43</v>
      </c>
      <c r="I5" s="7" t="s">
        <v>216</v>
      </c>
      <c r="J5" s="13"/>
      <c r="K5" s="7">
        <f t="shared" ref="K5:K15" si="0">D5*J5</f>
        <v>0</v>
      </c>
    </row>
    <row r="6" ht="39" customHeight="1" spans="1:11">
      <c r="A6" s="7"/>
      <c r="B6" s="7"/>
      <c r="C6" s="7" t="s">
        <v>217</v>
      </c>
      <c r="D6" s="7">
        <v>44</v>
      </c>
      <c r="E6" s="7" t="s">
        <v>30</v>
      </c>
      <c r="F6" s="7" t="s">
        <v>218</v>
      </c>
      <c r="G6" s="7" t="s">
        <v>219</v>
      </c>
      <c r="H6" s="7" t="s">
        <v>43</v>
      </c>
      <c r="I6" s="7" t="s">
        <v>220</v>
      </c>
      <c r="J6" s="13"/>
      <c r="K6" s="7">
        <f t="shared" si="0"/>
        <v>0</v>
      </c>
    </row>
    <row r="7" ht="39" customHeight="1" spans="1:11">
      <c r="A7" s="7"/>
      <c r="B7" s="7"/>
      <c r="C7" s="7" t="s">
        <v>221</v>
      </c>
      <c r="D7" s="7">
        <v>1</v>
      </c>
      <c r="E7" s="7" t="s">
        <v>25</v>
      </c>
      <c r="F7" s="7"/>
      <c r="G7" s="7" t="s">
        <v>222</v>
      </c>
      <c r="H7" s="7" t="s">
        <v>43</v>
      </c>
      <c r="I7" s="7" t="s">
        <v>223</v>
      </c>
      <c r="J7" s="13"/>
      <c r="K7" s="7">
        <f t="shared" si="0"/>
        <v>0</v>
      </c>
    </row>
    <row r="8" ht="39" customHeight="1" spans="1:11">
      <c r="A8" s="7"/>
      <c r="B8" s="7"/>
      <c r="C8" s="7" t="s">
        <v>224</v>
      </c>
      <c r="D8" s="7">
        <v>1</v>
      </c>
      <c r="E8" s="7" t="s">
        <v>25</v>
      </c>
      <c r="F8" s="7"/>
      <c r="G8" s="7" t="s">
        <v>225</v>
      </c>
      <c r="H8" s="7" t="s">
        <v>43</v>
      </c>
      <c r="I8" s="7" t="s">
        <v>226</v>
      </c>
      <c r="J8" s="13"/>
      <c r="K8" s="7">
        <f t="shared" si="0"/>
        <v>0</v>
      </c>
    </row>
    <row r="9" ht="39" customHeight="1" spans="1:11">
      <c r="A9" s="7"/>
      <c r="B9" s="7" t="s">
        <v>227</v>
      </c>
      <c r="C9" s="7" t="s">
        <v>96</v>
      </c>
      <c r="D9" s="7">
        <v>1</v>
      </c>
      <c r="E9" s="7" t="s">
        <v>19</v>
      </c>
      <c r="F9" s="7" t="s">
        <v>97</v>
      </c>
      <c r="G9" s="7" t="s">
        <v>228</v>
      </c>
      <c r="H9" s="7" t="s">
        <v>43</v>
      </c>
      <c r="I9" s="7" t="s">
        <v>23</v>
      </c>
      <c r="J9" s="13"/>
      <c r="K9" s="7">
        <f t="shared" si="0"/>
        <v>0</v>
      </c>
    </row>
    <row r="10" ht="39" customHeight="1" spans="1:11">
      <c r="A10" s="7"/>
      <c r="B10" s="7"/>
      <c r="C10" s="7" t="s">
        <v>101</v>
      </c>
      <c r="D10" s="7">
        <v>1</v>
      </c>
      <c r="E10" s="7" t="s">
        <v>25</v>
      </c>
      <c r="F10" s="7" t="s">
        <v>229</v>
      </c>
      <c r="G10" s="7" t="s">
        <v>230</v>
      </c>
      <c r="H10" s="7" t="s">
        <v>43</v>
      </c>
      <c r="I10" s="7" t="s">
        <v>28</v>
      </c>
      <c r="J10" s="14"/>
      <c r="K10" s="7">
        <f t="shared" si="0"/>
        <v>0</v>
      </c>
    </row>
    <row r="11" ht="39" customHeight="1" spans="1:11">
      <c r="A11" s="7"/>
      <c r="B11" s="7"/>
      <c r="C11" s="7" t="s">
        <v>105</v>
      </c>
      <c r="D11" s="7">
        <v>1</v>
      </c>
      <c r="E11" s="7" t="s">
        <v>25</v>
      </c>
      <c r="F11" s="7" t="s">
        <v>231</v>
      </c>
      <c r="G11" s="7" t="s">
        <v>232</v>
      </c>
      <c r="H11" s="7" t="s">
        <v>43</v>
      </c>
      <c r="I11" s="7" t="s">
        <v>28</v>
      </c>
      <c r="J11" s="14"/>
      <c r="K11" s="7">
        <f t="shared" si="0"/>
        <v>0</v>
      </c>
    </row>
    <row r="12" ht="39" customHeight="1" spans="1:11">
      <c r="A12" s="7"/>
      <c r="B12" s="7" t="s">
        <v>233</v>
      </c>
      <c r="C12" s="7" t="s">
        <v>96</v>
      </c>
      <c r="D12" s="7">
        <v>1</v>
      </c>
      <c r="E12" s="7" t="s">
        <v>19</v>
      </c>
      <c r="F12" s="7"/>
      <c r="G12" s="7" t="s">
        <v>234</v>
      </c>
      <c r="H12" s="7" t="s">
        <v>43</v>
      </c>
      <c r="I12" s="7" t="s">
        <v>23</v>
      </c>
      <c r="J12" s="13"/>
      <c r="K12" s="7">
        <f t="shared" si="0"/>
        <v>0</v>
      </c>
    </row>
    <row r="13" ht="39" customHeight="1" spans="1:11">
      <c r="A13" s="7"/>
      <c r="B13" s="7"/>
      <c r="C13" s="7" t="s">
        <v>101</v>
      </c>
      <c r="D13" s="7">
        <v>1</v>
      </c>
      <c r="E13" s="7" t="s">
        <v>25</v>
      </c>
      <c r="F13" s="7"/>
      <c r="G13" s="7" t="s">
        <v>235</v>
      </c>
      <c r="H13" s="7" t="s">
        <v>43</v>
      </c>
      <c r="I13" s="7" t="s">
        <v>28</v>
      </c>
      <c r="J13" s="14"/>
      <c r="K13" s="7">
        <f t="shared" si="0"/>
        <v>0</v>
      </c>
    </row>
    <row r="14" ht="39" customHeight="1" spans="1:11">
      <c r="A14" s="7"/>
      <c r="B14" s="7"/>
      <c r="C14" s="7" t="s">
        <v>105</v>
      </c>
      <c r="D14" s="7">
        <v>1</v>
      </c>
      <c r="E14" s="7" t="s">
        <v>25</v>
      </c>
      <c r="F14" s="7" t="s">
        <v>236</v>
      </c>
      <c r="G14" s="7" t="s">
        <v>237</v>
      </c>
      <c r="H14" s="7" t="s">
        <v>43</v>
      </c>
      <c r="I14" s="7" t="s">
        <v>28</v>
      </c>
      <c r="J14" s="14"/>
      <c r="K14" s="7">
        <f t="shared" si="0"/>
        <v>0</v>
      </c>
    </row>
    <row r="15" s="1" customFormat="1" ht="39" customHeight="1" spans="1:11">
      <c r="A15" s="8" t="s">
        <v>116</v>
      </c>
      <c r="B15" s="8"/>
      <c r="C15" s="8"/>
      <c r="D15" s="8"/>
      <c r="E15" s="8"/>
      <c r="F15" s="8"/>
      <c r="G15" s="8"/>
      <c r="H15" s="8"/>
      <c r="I15" s="8"/>
      <c r="J15" s="8"/>
      <c r="K15" s="8">
        <f>SUM(K3:K14)</f>
        <v>0</v>
      </c>
    </row>
    <row r="16" ht="39" customHeight="1" spans="1:11">
      <c r="A16" s="9" t="s">
        <v>238</v>
      </c>
      <c r="B16" s="7" t="s">
        <v>239</v>
      </c>
      <c r="C16" s="7" t="s">
        <v>96</v>
      </c>
      <c r="D16" s="7">
        <v>1</v>
      </c>
      <c r="E16" s="7" t="s">
        <v>19</v>
      </c>
      <c r="F16" s="7" t="s">
        <v>240</v>
      </c>
      <c r="G16" s="7" t="s">
        <v>241</v>
      </c>
      <c r="H16" s="7" t="s">
        <v>43</v>
      </c>
      <c r="I16" s="7" t="s">
        <v>23</v>
      </c>
      <c r="J16" s="13"/>
      <c r="K16" s="7">
        <f>D16*J16</f>
        <v>0</v>
      </c>
    </row>
    <row r="17" ht="39" customHeight="1" spans="1:11">
      <c r="A17" s="9"/>
      <c r="B17" s="7"/>
      <c r="C17" s="7" t="s">
        <v>105</v>
      </c>
      <c r="D17" s="7">
        <v>1</v>
      </c>
      <c r="E17" s="7" t="s">
        <v>25</v>
      </c>
      <c r="F17" s="7" t="s">
        <v>242</v>
      </c>
      <c r="G17" s="7" t="s">
        <v>243</v>
      </c>
      <c r="H17" s="7" t="s">
        <v>43</v>
      </c>
      <c r="I17" s="7" t="s">
        <v>28</v>
      </c>
      <c r="J17" s="14"/>
      <c r="K17" s="7">
        <f>D17*J17</f>
        <v>0</v>
      </c>
    </row>
    <row r="18" ht="39" customHeight="1" spans="1:11">
      <c r="A18" s="9"/>
      <c r="B18" s="7" t="s">
        <v>244</v>
      </c>
      <c r="C18" s="7" t="s">
        <v>96</v>
      </c>
      <c r="D18" s="7">
        <v>1</v>
      </c>
      <c r="E18" s="7" t="s">
        <v>19</v>
      </c>
      <c r="F18" s="7" t="s">
        <v>245</v>
      </c>
      <c r="G18" s="7" t="s">
        <v>246</v>
      </c>
      <c r="H18" s="7" t="s">
        <v>43</v>
      </c>
      <c r="I18" s="7" t="s">
        <v>23</v>
      </c>
      <c r="J18" s="13"/>
      <c r="K18" s="7">
        <f>D18*J18</f>
        <v>0</v>
      </c>
    </row>
    <row r="19" ht="39" customHeight="1" spans="1:11">
      <c r="A19" s="9"/>
      <c r="B19" s="7"/>
      <c r="C19" s="7" t="s">
        <v>101</v>
      </c>
      <c r="D19" s="7">
        <v>1</v>
      </c>
      <c r="E19" s="7" t="s">
        <v>25</v>
      </c>
      <c r="F19" s="7" t="s">
        <v>247</v>
      </c>
      <c r="G19" s="7" t="s">
        <v>248</v>
      </c>
      <c r="H19" s="7" t="s">
        <v>43</v>
      </c>
      <c r="I19" s="7" t="s">
        <v>28</v>
      </c>
      <c r="J19" s="14"/>
      <c r="K19" s="7">
        <f>D19*J19</f>
        <v>0</v>
      </c>
    </row>
    <row r="20" ht="39" customHeight="1" spans="1:11">
      <c r="A20" s="9"/>
      <c r="B20" s="7"/>
      <c r="C20" s="7" t="s">
        <v>105</v>
      </c>
      <c r="D20" s="7">
        <v>1</v>
      </c>
      <c r="E20" s="7" t="s">
        <v>25</v>
      </c>
      <c r="F20" s="7" t="s">
        <v>242</v>
      </c>
      <c r="G20" s="7" t="s">
        <v>249</v>
      </c>
      <c r="H20" s="7" t="s">
        <v>43</v>
      </c>
      <c r="I20" s="7" t="s">
        <v>28</v>
      </c>
      <c r="J20" s="14"/>
      <c r="K20" s="7">
        <f>D20*J20</f>
        <v>0</v>
      </c>
    </row>
    <row r="21" s="1" customFormat="1" ht="39" customHeight="1" spans="1:11">
      <c r="A21" s="10" t="s">
        <v>116</v>
      </c>
      <c r="B21" s="10"/>
      <c r="C21" s="10"/>
      <c r="D21" s="10"/>
      <c r="E21" s="10"/>
      <c r="F21" s="10"/>
      <c r="G21" s="10"/>
      <c r="H21" s="10"/>
      <c r="I21" s="10"/>
      <c r="J21" s="10"/>
      <c r="K21" s="10">
        <f>K20+K19+K18+K17+K16</f>
        <v>0</v>
      </c>
    </row>
    <row r="22" ht="39" customHeight="1" spans="1:11">
      <c r="A22" s="9" t="s">
        <v>250</v>
      </c>
      <c r="B22" s="7" t="s">
        <v>251</v>
      </c>
      <c r="C22" s="7" t="s">
        <v>96</v>
      </c>
      <c r="D22" s="7">
        <v>1</v>
      </c>
      <c r="E22" s="7" t="s">
        <v>19</v>
      </c>
      <c r="F22" s="7" t="s">
        <v>252</v>
      </c>
      <c r="G22" s="7" t="s">
        <v>109</v>
      </c>
      <c r="H22" s="7" t="s">
        <v>43</v>
      </c>
      <c r="I22" s="7" t="s">
        <v>23</v>
      </c>
      <c r="J22" s="13"/>
      <c r="K22" s="7">
        <f t="shared" ref="K22:K33" si="1">D22*J22</f>
        <v>0</v>
      </c>
    </row>
    <row r="23" ht="39" customHeight="1" spans="1:11">
      <c r="A23" s="9"/>
      <c r="B23" s="7"/>
      <c r="C23" s="7" t="s">
        <v>101</v>
      </c>
      <c r="D23" s="7">
        <v>1</v>
      </c>
      <c r="E23" s="7" t="s">
        <v>25</v>
      </c>
      <c r="F23" s="7" t="s">
        <v>253</v>
      </c>
      <c r="G23" s="7" t="s">
        <v>254</v>
      </c>
      <c r="H23" s="7" t="s">
        <v>43</v>
      </c>
      <c r="I23" s="7" t="s">
        <v>28</v>
      </c>
      <c r="J23" s="14"/>
      <c r="K23" s="7">
        <f t="shared" si="1"/>
        <v>0</v>
      </c>
    </row>
    <row r="24" ht="39" customHeight="1" spans="1:11">
      <c r="A24" s="9"/>
      <c r="B24" s="7"/>
      <c r="C24" s="7" t="s">
        <v>255</v>
      </c>
      <c r="D24" s="7">
        <v>1</v>
      </c>
      <c r="E24" s="7" t="s">
        <v>25</v>
      </c>
      <c r="F24" s="7" t="s">
        <v>256</v>
      </c>
      <c r="G24" s="7" t="s">
        <v>257</v>
      </c>
      <c r="H24" s="7" t="s">
        <v>43</v>
      </c>
      <c r="I24" s="7" t="s">
        <v>28</v>
      </c>
      <c r="J24" s="14"/>
      <c r="K24" s="7">
        <f t="shared" si="1"/>
        <v>0</v>
      </c>
    </row>
    <row r="25" ht="39" customHeight="1" spans="1:11">
      <c r="A25" s="9"/>
      <c r="B25" s="7"/>
      <c r="C25" s="7" t="s">
        <v>258</v>
      </c>
      <c r="D25" s="7">
        <v>1</v>
      </c>
      <c r="E25" s="7" t="s">
        <v>25</v>
      </c>
      <c r="F25" s="7" t="s">
        <v>259</v>
      </c>
      <c r="G25" s="7" t="s">
        <v>260</v>
      </c>
      <c r="H25" s="7" t="s">
        <v>43</v>
      </c>
      <c r="I25" s="7" t="s">
        <v>28</v>
      </c>
      <c r="J25" s="14"/>
      <c r="K25" s="7">
        <f t="shared" si="1"/>
        <v>0</v>
      </c>
    </row>
    <row r="26" ht="39" customHeight="1" spans="1:11">
      <c r="A26" s="9"/>
      <c r="B26" s="11" t="s">
        <v>261</v>
      </c>
      <c r="C26" s="7" t="s">
        <v>96</v>
      </c>
      <c r="D26" s="7">
        <v>1</v>
      </c>
      <c r="E26" s="7" t="s">
        <v>19</v>
      </c>
      <c r="F26" s="7" t="s">
        <v>252</v>
      </c>
      <c r="G26" s="7" t="s">
        <v>109</v>
      </c>
      <c r="H26" s="7" t="s">
        <v>43</v>
      </c>
      <c r="I26" s="7" t="s">
        <v>23</v>
      </c>
      <c r="J26" s="13"/>
      <c r="K26" s="7">
        <f t="shared" si="1"/>
        <v>0</v>
      </c>
    </row>
    <row r="27" ht="39" customHeight="1" spans="1:11">
      <c r="A27" s="9"/>
      <c r="B27" s="11"/>
      <c r="C27" s="7" t="s">
        <v>105</v>
      </c>
      <c r="D27" s="7">
        <v>1</v>
      </c>
      <c r="E27" s="7" t="s">
        <v>25</v>
      </c>
      <c r="F27" s="7" t="s">
        <v>256</v>
      </c>
      <c r="G27" s="7" t="s">
        <v>262</v>
      </c>
      <c r="H27" s="7" t="s">
        <v>43</v>
      </c>
      <c r="I27" s="7" t="s">
        <v>28</v>
      </c>
      <c r="J27" s="14"/>
      <c r="K27" s="7">
        <f t="shared" si="1"/>
        <v>0</v>
      </c>
    </row>
    <row r="28" ht="39" customHeight="1" spans="1:11">
      <c r="A28" s="9"/>
      <c r="B28" s="11" t="s">
        <v>263</v>
      </c>
      <c r="C28" s="7" t="s">
        <v>96</v>
      </c>
      <c r="D28" s="7">
        <v>1</v>
      </c>
      <c r="E28" s="7" t="s">
        <v>19</v>
      </c>
      <c r="F28" s="7" t="s">
        <v>252</v>
      </c>
      <c r="G28" s="7" t="s">
        <v>141</v>
      </c>
      <c r="H28" s="7" t="s">
        <v>43</v>
      </c>
      <c r="I28" s="7" t="s">
        <v>23</v>
      </c>
      <c r="J28" s="13"/>
      <c r="K28" s="7">
        <f t="shared" si="1"/>
        <v>0</v>
      </c>
    </row>
    <row r="29" ht="39" customHeight="1" spans="1:11">
      <c r="A29" s="9"/>
      <c r="B29" s="11"/>
      <c r="C29" s="7" t="s">
        <v>105</v>
      </c>
      <c r="D29" s="7">
        <v>1</v>
      </c>
      <c r="E29" s="7" t="s">
        <v>25</v>
      </c>
      <c r="F29" s="7" t="s">
        <v>256</v>
      </c>
      <c r="G29" s="7" t="s">
        <v>264</v>
      </c>
      <c r="H29" s="7" t="s">
        <v>43</v>
      </c>
      <c r="I29" s="7" t="s">
        <v>28</v>
      </c>
      <c r="J29" s="14"/>
      <c r="K29" s="7">
        <f t="shared" si="1"/>
        <v>0</v>
      </c>
    </row>
    <row r="30" ht="39" customHeight="1" spans="1:11">
      <c r="A30" s="9"/>
      <c r="B30" s="11" t="s">
        <v>265</v>
      </c>
      <c r="C30" s="7" t="s">
        <v>96</v>
      </c>
      <c r="D30" s="7">
        <v>1</v>
      </c>
      <c r="E30" s="7" t="s">
        <v>19</v>
      </c>
      <c r="F30" s="7" t="s">
        <v>252</v>
      </c>
      <c r="G30" s="7" t="s">
        <v>266</v>
      </c>
      <c r="H30" s="7" t="s">
        <v>43</v>
      </c>
      <c r="I30" s="7" t="s">
        <v>23</v>
      </c>
      <c r="J30" s="13"/>
      <c r="K30" s="7">
        <f t="shared" si="1"/>
        <v>0</v>
      </c>
    </row>
    <row r="31" ht="39" customHeight="1" spans="1:11">
      <c r="A31" s="9"/>
      <c r="B31" s="11"/>
      <c r="C31" s="7" t="s">
        <v>105</v>
      </c>
      <c r="D31" s="7">
        <v>1</v>
      </c>
      <c r="E31" s="7" t="s">
        <v>25</v>
      </c>
      <c r="F31" s="7" t="s">
        <v>256</v>
      </c>
      <c r="G31" s="7" t="s">
        <v>267</v>
      </c>
      <c r="H31" s="7" t="s">
        <v>43</v>
      </c>
      <c r="I31" s="7" t="s">
        <v>28</v>
      </c>
      <c r="J31" s="14"/>
      <c r="K31" s="7">
        <f t="shared" si="1"/>
        <v>0</v>
      </c>
    </row>
    <row r="32" ht="39" customHeight="1" spans="1:11">
      <c r="A32" s="9"/>
      <c r="B32" s="11" t="s">
        <v>268</v>
      </c>
      <c r="C32" s="7" t="s">
        <v>96</v>
      </c>
      <c r="D32" s="7">
        <v>1</v>
      </c>
      <c r="E32" s="7" t="s">
        <v>19</v>
      </c>
      <c r="F32" s="7" t="s">
        <v>252</v>
      </c>
      <c r="G32" s="7" t="s">
        <v>269</v>
      </c>
      <c r="H32" s="7" t="s">
        <v>43</v>
      </c>
      <c r="I32" s="7" t="s">
        <v>23</v>
      </c>
      <c r="J32" s="13"/>
      <c r="K32" s="7">
        <f t="shared" si="1"/>
        <v>0</v>
      </c>
    </row>
    <row r="33" ht="39" customHeight="1" spans="1:11">
      <c r="A33" s="9"/>
      <c r="B33" s="11"/>
      <c r="C33" s="7" t="s">
        <v>105</v>
      </c>
      <c r="D33" s="7">
        <v>1</v>
      </c>
      <c r="E33" s="7" t="s">
        <v>25</v>
      </c>
      <c r="F33" s="7" t="s">
        <v>256</v>
      </c>
      <c r="G33" s="7" t="s">
        <v>270</v>
      </c>
      <c r="H33" s="7" t="s">
        <v>43</v>
      </c>
      <c r="I33" s="7" t="s">
        <v>28</v>
      </c>
      <c r="J33" s="14"/>
      <c r="K33" s="7">
        <f t="shared" si="1"/>
        <v>0</v>
      </c>
    </row>
    <row r="34" s="1" customFormat="1" ht="39" customHeight="1" spans="1:11">
      <c r="A34" s="10" t="s">
        <v>116</v>
      </c>
      <c r="B34" s="10"/>
      <c r="C34" s="10"/>
      <c r="D34" s="10"/>
      <c r="E34" s="10"/>
      <c r="F34" s="10"/>
      <c r="G34" s="10"/>
      <c r="H34" s="10"/>
      <c r="I34" s="10"/>
      <c r="J34" s="10"/>
      <c r="K34" s="10">
        <f>K33+K32+K31+K30+K29+K28+K27+K26+K25+K24+K23+K22</f>
        <v>0</v>
      </c>
    </row>
    <row r="35" ht="39" customHeight="1" spans="1:11">
      <c r="A35" s="9" t="s">
        <v>271</v>
      </c>
      <c r="B35" s="7" t="s">
        <v>272</v>
      </c>
      <c r="C35" s="7" t="s">
        <v>96</v>
      </c>
      <c r="D35" s="7">
        <v>1</v>
      </c>
      <c r="E35" s="7" t="s">
        <v>19</v>
      </c>
      <c r="F35" s="7" t="s">
        <v>273</v>
      </c>
      <c r="G35" s="7" t="s">
        <v>274</v>
      </c>
      <c r="H35" s="7" t="s">
        <v>43</v>
      </c>
      <c r="I35" s="7" t="s">
        <v>23</v>
      </c>
      <c r="J35" s="13"/>
      <c r="K35" s="7">
        <f t="shared" ref="K35:K46" si="2">D35*J35</f>
        <v>0</v>
      </c>
    </row>
    <row r="36" ht="39" customHeight="1" spans="1:11">
      <c r="A36" s="9"/>
      <c r="B36" s="7"/>
      <c r="C36" s="7" t="s">
        <v>101</v>
      </c>
      <c r="D36" s="7">
        <v>1</v>
      </c>
      <c r="E36" s="7" t="s">
        <v>25</v>
      </c>
      <c r="F36" s="7" t="s">
        <v>275</v>
      </c>
      <c r="G36" s="7" t="s">
        <v>276</v>
      </c>
      <c r="H36" s="7" t="s">
        <v>43</v>
      </c>
      <c r="I36" s="7" t="s">
        <v>28</v>
      </c>
      <c r="J36" s="14"/>
      <c r="K36" s="7">
        <f t="shared" si="2"/>
        <v>0</v>
      </c>
    </row>
    <row r="37" ht="39" customHeight="1" spans="1:11">
      <c r="A37" s="9"/>
      <c r="B37" s="7"/>
      <c r="C37" s="7" t="s">
        <v>105</v>
      </c>
      <c r="D37" s="7">
        <v>1</v>
      </c>
      <c r="E37" s="7" t="s">
        <v>25</v>
      </c>
      <c r="F37" s="7" t="s">
        <v>277</v>
      </c>
      <c r="G37" s="7" t="s">
        <v>278</v>
      </c>
      <c r="H37" s="7" t="s">
        <v>43</v>
      </c>
      <c r="I37" s="7" t="s">
        <v>28</v>
      </c>
      <c r="J37" s="14"/>
      <c r="K37" s="7">
        <f t="shared" si="2"/>
        <v>0</v>
      </c>
    </row>
    <row r="38" ht="39" customHeight="1" spans="1:11">
      <c r="A38" s="9"/>
      <c r="B38" s="7" t="s">
        <v>279</v>
      </c>
      <c r="C38" s="7" t="s">
        <v>96</v>
      </c>
      <c r="D38" s="7">
        <v>1</v>
      </c>
      <c r="E38" s="7" t="s">
        <v>19</v>
      </c>
      <c r="F38" s="7" t="s">
        <v>280</v>
      </c>
      <c r="G38" s="7" t="s">
        <v>281</v>
      </c>
      <c r="H38" s="7" t="s">
        <v>43</v>
      </c>
      <c r="I38" s="7" t="s">
        <v>23</v>
      </c>
      <c r="J38" s="13"/>
      <c r="K38" s="7">
        <f t="shared" si="2"/>
        <v>0</v>
      </c>
    </row>
    <row r="39" ht="39" customHeight="1" spans="1:11">
      <c r="A39" s="9"/>
      <c r="B39" s="7"/>
      <c r="C39" s="7" t="s">
        <v>101</v>
      </c>
      <c r="D39" s="7">
        <v>1</v>
      </c>
      <c r="E39" s="7" t="s">
        <v>25</v>
      </c>
      <c r="F39" s="7" t="s">
        <v>282</v>
      </c>
      <c r="G39" s="7" t="s">
        <v>283</v>
      </c>
      <c r="H39" s="7" t="s">
        <v>43</v>
      </c>
      <c r="I39" s="7" t="s">
        <v>28</v>
      </c>
      <c r="J39" s="14"/>
      <c r="K39" s="7">
        <f t="shared" si="2"/>
        <v>0</v>
      </c>
    </row>
    <row r="40" ht="39" customHeight="1" spans="1:11">
      <c r="A40" s="9"/>
      <c r="B40" s="7"/>
      <c r="C40" s="7" t="s">
        <v>105</v>
      </c>
      <c r="D40" s="7">
        <v>1</v>
      </c>
      <c r="E40" s="7" t="s">
        <v>25</v>
      </c>
      <c r="F40" s="7" t="s">
        <v>284</v>
      </c>
      <c r="G40" s="7" t="s">
        <v>285</v>
      </c>
      <c r="H40" s="7" t="s">
        <v>43</v>
      </c>
      <c r="I40" s="7" t="s">
        <v>28</v>
      </c>
      <c r="J40" s="14"/>
      <c r="K40" s="7">
        <f t="shared" si="2"/>
        <v>0</v>
      </c>
    </row>
    <row r="41" ht="39" customHeight="1" spans="1:11">
      <c r="A41" s="9"/>
      <c r="B41" s="7" t="s">
        <v>286</v>
      </c>
      <c r="C41" s="7" t="s">
        <v>96</v>
      </c>
      <c r="D41" s="7">
        <v>1</v>
      </c>
      <c r="E41" s="7" t="s">
        <v>19</v>
      </c>
      <c r="F41" s="7" t="s">
        <v>287</v>
      </c>
      <c r="G41" s="7" t="s">
        <v>288</v>
      </c>
      <c r="H41" s="7" t="s">
        <v>43</v>
      </c>
      <c r="I41" s="7" t="s">
        <v>23</v>
      </c>
      <c r="J41" s="13"/>
      <c r="K41" s="7">
        <f t="shared" si="2"/>
        <v>0</v>
      </c>
    </row>
    <row r="42" ht="39" customHeight="1" spans="1:11">
      <c r="A42" s="9"/>
      <c r="B42" s="7"/>
      <c r="C42" s="7" t="s">
        <v>101</v>
      </c>
      <c r="D42" s="7">
        <v>1</v>
      </c>
      <c r="E42" s="7" t="s">
        <v>25</v>
      </c>
      <c r="F42" s="7" t="s">
        <v>289</v>
      </c>
      <c r="G42" s="7" t="s">
        <v>290</v>
      </c>
      <c r="H42" s="7" t="s">
        <v>43</v>
      </c>
      <c r="I42" s="7" t="s">
        <v>28</v>
      </c>
      <c r="J42" s="14"/>
      <c r="K42" s="7">
        <f t="shared" si="2"/>
        <v>0</v>
      </c>
    </row>
    <row r="43" ht="39" customHeight="1" spans="1:11">
      <c r="A43" s="9"/>
      <c r="B43" s="7"/>
      <c r="C43" s="7" t="s">
        <v>105</v>
      </c>
      <c r="D43" s="7">
        <v>1</v>
      </c>
      <c r="E43" s="7" t="s">
        <v>25</v>
      </c>
      <c r="F43" s="7" t="s">
        <v>291</v>
      </c>
      <c r="G43" s="7" t="s">
        <v>292</v>
      </c>
      <c r="H43" s="7" t="s">
        <v>43</v>
      </c>
      <c r="I43" s="7" t="s">
        <v>28</v>
      </c>
      <c r="J43" s="14"/>
      <c r="K43" s="7">
        <f t="shared" si="2"/>
        <v>0</v>
      </c>
    </row>
    <row r="44" ht="39" customHeight="1" spans="1:11">
      <c r="A44" s="9"/>
      <c r="B44" s="7" t="s">
        <v>293</v>
      </c>
      <c r="C44" s="7" t="s">
        <v>96</v>
      </c>
      <c r="D44" s="7">
        <v>1</v>
      </c>
      <c r="E44" s="7" t="s">
        <v>19</v>
      </c>
      <c r="F44" s="7" t="s">
        <v>294</v>
      </c>
      <c r="G44" s="7" t="s">
        <v>295</v>
      </c>
      <c r="H44" s="12" t="s">
        <v>43</v>
      </c>
      <c r="I44" s="7" t="s">
        <v>23</v>
      </c>
      <c r="J44" s="13"/>
      <c r="K44" s="7">
        <f t="shared" si="2"/>
        <v>0</v>
      </c>
    </row>
    <row r="45" ht="39" customHeight="1" spans="1:11">
      <c r="A45" s="9"/>
      <c r="B45" s="7"/>
      <c r="C45" s="7" t="s">
        <v>101</v>
      </c>
      <c r="D45" s="7">
        <v>1</v>
      </c>
      <c r="E45" s="7" t="s">
        <v>25</v>
      </c>
      <c r="F45" s="7" t="s">
        <v>296</v>
      </c>
      <c r="G45" s="7" t="s">
        <v>297</v>
      </c>
      <c r="H45" s="7" t="s">
        <v>43</v>
      </c>
      <c r="I45" s="7" t="s">
        <v>28</v>
      </c>
      <c r="J45" s="14"/>
      <c r="K45" s="7">
        <f t="shared" si="2"/>
        <v>0</v>
      </c>
    </row>
    <row r="46" ht="39" customHeight="1" spans="1:11">
      <c r="A46" s="9"/>
      <c r="B46" s="7"/>
      <c r="C46" s="7" t="s">
        <v>105</v>
      </c>
      <c r="D46" s="7">
        <v>1</v>
      </c>
      <c r="E46" s="7" t="s">
        <v>25</v>
      </c>
      <c r="F46" s="7" t="s">
        <v>298</v>
      </c>
      <c r="G46" s="7" t="s">
        <v>299</v>
      </c>
      <c r="H46" s="7" t="s">
        <v>43</v>
      </c>
      <c r="I46" s="7" t="s">
        <v>28</v>
      </c>
      <c r="J46" s="14"/>
      <c r="K46" s="7">
        <f t="shared" si="2"/>
        <v>0</v>
      </c>
    </row>
    <row r="47" s="1" customFormat="1" ht="39" customHeight="1" spans="1:11">
      <c r="A47" s="10" t="s">
        <v>116</v>
      </c>
      <c r="B47" s="10"/>
      <c r="C47" s="10"/>
      <c r="D47" s="10"/>
      <c r="E47" s="10"/>
      <c r="F47" s="10"/>
      <c r="G47" s="10"/>
      <c r="H47" s="10"/>
      <c r="I47" s="10"/>
      <c r="J47" s="10"/>
      <c r="K47" s="10">
        <f>K46+K45+K44+K43+K42+K41+K40+K39+K38+K37+K36+K35</f>
        <v>0</v>
      </c>
    </row>
    <row r="48" ht="39" customHeight="1" spans="1:11">
      <c r="A48" s="9" t="s">
        <v>300</v>
      </c>
      <c r="B48" s="7" t="s">
        <v>301</v>
      </c>
      <c r="C48" s="7" t="s">
        <v>96</v>
      </c>
      <c r="D48" s="7">
        <v>1</v>
      </c>
      <c r="E48" s="7" t="s">
        <v>19</v>
      </c>
      <c r="F48" s="7" t="s">
        <v>302</v>
      </c>
      <c r="G48" s="7" t="s">
        <v>303</v>
      </c>
      <c r="H48" s="7" t="s">
        <v>43</v>
      </c>
      <c r="I48" s="7" t="s">
        <v>23</v>
      </c>
      <c r="J48" s="13"/>
      <c r="K48" s="7">
        <f t="shared" ref="K48:K60" si="3">D48*J48</f>
        <v>0</v>
      </c>
    </row>
    <row r="49" ht="39" customHeight="1" spans="1:11">
      <c r="A49" s="9"/>
      <c r="B49" s="7"/>
      <c r="C49" s="7" t="s">
        <v>101</v>
      </c>
      <c r="D49" s="7">
        <v>1</v>
      </c>
      <c r="E49" s="7" t="s">
        <v>25</v>
      </c>
      <c r="F49" s="7" t="s">
        <v>304</v>
      </c>
      <c r="G49" s="7" t="s">
        <v>305</v>
      </c>
      <c r="H49" s="7" t="s">
        <v>43</v>
      </c>
      <c r="I49" s="7" t="s">
        <v>28</v>
      </c>
      <c r="J49" s="14"/>
      <c r="K49" s="7">
        <f t="shared" si="3"/>
        <v>0</v>
      </c>
    </row>
    <row r="50" ht="39" customHeight="1" spans="1:11">
      <c r="A50" s="9"/>
      <c r="B50" s="7"/>
      <c r="C50" s="7" t="s">
        <v>105</v>
      </c>
      <c r="D50" s="7">
        <v>1</v>
      </c>
      <c r="E50" s="7" t="s">
        <v>25</v>
      </c>
      <c r="F50" s="7" t="s">
        <v>306</v>
      </c>
      <c r="G50" s="7" t="s">
        <v>307</v>
      </c>
      <c r="H50" s="7" t="s">
        <v>43</v>
      </c>
      <c r="I50" s="7" t="s">
        <v>28</v>
      </c>
      <c r="J50" s="14"/>
      <c r="K50" s="7">
        <f t="shared" si="3"/>
        <v>0</v>
      </c>
    </row>
    <row r="51" ht="39" customHeight="1" spans="1:11">
      <c r="A51" s="9"/>
      <c r="B51" s="7"/>
      <c r="C51" s="7" t="s">
        <v>308</v>
      </c>
      <c r="D51" s="7">
        <v>1</v>
      </c>
      <c r="E51" s="7" t="s">
        <v>25</v>
      </c>
      <c r="F51" s="7"/>
      <c r="G51" s="7" t="s">
        <v>309</v>
      </c>
      <c r="H51" s="7" t="s">
        <v>43</v>
      </c>
      <c r="I51" s="8" t="s">
        <v>310</v>
      </c>
      <c r="J51" s="13"/>
      <c r="K51" s="7">
        <f t="shared" si="3"/>
        <v>0</v>
      </c>
    </row>
    <row r="52" ht="39" customHeight="1" spans="1:11">
      <c r="A52" s="9"/>
      <c r="B52" s="7" t="s">
        <v>311</v>
      </c>
      <c r="C52" s="7" t="s">
        <v>96</v>
      </c>
      <c r="D52" s="7">
        <v>1</v>
      </c>
      <c r="E52" s="7" t="s">
        <v>19</v>
      </c>
      <c r="F52" s="7" t="s">
        <v>302</v>
      </c>
      <c r="G52" s="7" t="s">
        <v>312</v>
      </c>
      <c r="H52" s="7" t="s">
        <v>43</v>
      </c>
      <c r="I52" s="7" t="s">
        <v>23</v>
      </c>
      <c r="J52" s="13"/>
      <c r="K52" s="7">
        <f t="shared" si="3"/>
        <v>0</v>
      </c>
    </row>
    <row r="53" ht="39" customHeight="1" spans="1:11">
      <c r="A53" s="9"/>
      <c r="B53" s="7"/>
      <c r="C53" s="7" t="s">
        <v>101</v>
      </c>
      <c r="D53" s="7">
        <v>1</v>
      </c>
      <c r="E53" s="7" t="s">
        <v>25</v>
      </c>
      <c r="F53" s="7" t="s">
        <v>306</v>
      </c>
      <c r="G53" s="7" t="s">
        <v>313</v>
      </c>
      <c r="H53" s="7" t="s">
        <v>43</v>
      </c>
      <c r="I53" s="7" t="s">
        <v>28</v>
      </c>
      <c r="J53" s="14"/>
      <c r="K53" s="7">
        <f t="shared" si="3"/>
        <v>0</v>
      </c>
    </row>
    <row r="54" ht="39" customHeight="1" spans="1:11">
      <c r="A54" s="9"/>
      <c r="B54" s="7"/>
      <c r="C54" s="7" t="s">
        <v>105</v>
      </c>
      <c r="D54" s="7">
        <v>1</v>
      </c>
      <c r="E54" s="7" t="s">
        <v>25</v>
      </c>
      <c r="F54" s="7" t="s">
        <v>306</v>
      </c>
      <c r="G54" s="7" t="s">
        <v>314</v>
      </c>
      <c r="H54" s="7" t="s">
        <v>43</v>
      </c>
      <c r="I54" s="7" t="s">
        <v>28</v>
      </c>
      <c r="J54" s="14"/>
      <c r="K54" s="7">
        <f t="shared" si="3"/>
        <v>0</v>
      </c>
    </row>
    <row r="55" ht="39" customHeight="1" spans="1:11">
      <c r="A55" s="9"/>
      <c r="B55" s="7" t="s">
        <v>315</v>
      </c>
      <c r="C55" s="7" t="s">
        <v>96</v>
      </c>
      <c r="D55" s="7">
        <v>1</v>
      </c>
      <c r="E55" s="7" t="s">
        <v>19</v>
      </c>
      <c r="F55" s="7" t="s">
        <v>302</v>
      </c>
      <c r="G55" s="7" t="s">
        <v>316</v>
      </c>
      <c r="H55" s="7" t="s">
        <v>43</v>
      </c>
      <c r="I55" s="7" t="s">
        <v>23</v>
      </c>
      <c r="J55" s="13"/>
      <c r="K55" s="7">
        <f t="shared" si="3"/>
        <v>0</v>
      </c>
    </row>
    <row r="56" ht="39" customHeight="1" spans="1:11">
      <c r="A56" s="9"/>
      <c r="B56" s="7"/>
      <c r="C56" s="7" t="s">
        <v>101</v>
      </c>
      <c r="D56" s="7">
        <v>1</v>
      </c>
      <c r="E56" s="7" t="s">
        <v>25</v>
      </c>
      <c r="F56" s="7" t="s">
        <v>317</v>
      </c>
      <c r="G56" s="7" t="s">
        <v>318</v>
      </c>
      <c r="H56" s="7" t="s">
        <v>43</v>
      </c>
      <c r="I56" s="7" t="s">
        <v>28</v>
      </c>
      <c r="J56" s="14"/>
      <c r="K56" s="7">
        <f t="shared" si="3"/>
        <v>0</v>
      </c>
    </row>
    <row r="57" ht="39" customHeight="1" spans="1:11">
      <c r="A57" s="9"/>
      <c r="B57" s="7"/>
      <c r="C57" s="7" t="s">
        <v>105</v>
      </c>
      <c r="D57" s="7">
        <v>1</v>
      </c>
      <c r="E57" s="7" t="s">
        <v>25</v>
      </c>
      <c r="F57" s="7" t="s">
        <v>306</v>
      </c>
      <c r="G57" s="7" t="s">
        <v>319</v>
      </c>
      <c r="H57" s="7" t="s">
        <v>43</v>
      </c>
      <c r="I57" s="7" t="s">
        <v>28</v>
      </c>
      <c r="J57" s="14"/>
      <c r="K57" s="7">
        <f t="shared" si="3"/>
        <v>0</v>
      </c>
    </row>
    <row r="58" ht="39" customHeight="1" spans="1:11">
      <c r="A58" s="9"/>
      <c r="B58" s="7" t="s">
        <v>320</v>
      </c>
      <c r="C58" s="7" t="s">
        <v>96</v>
      </c>
      <c r="D58" s="7">
        <v>1</v>
      </c>
      <c r="E58" s="7" t="s">
        <v>19</v>
      </c>
      <c r="F58" s="7" t="s">
        <v>302</v>
      </c>
      <c r="G58" s="7" t="s">
        <v>321</v>
      </c>
      <c r="H58" s="7" t="s">
        <v>43</v>
      </c>
      <c r="I58" s="7" t="s">
        <v>23</v>
      </c>
      <c r="J58" s="13"/>
      <c r="K58" s="7">
        <f t="shared" si="3"/>
        <v>0</v>
      </c>
    </row>
    <row r="59" ht="39" customHeight="1" spans="1:11">
      <c r="A59" s="9"/>
      <c r="B59" s="7"/>
      <c r="C59" s="7" t="s">
        <v>101</v>
      </c>
      <c r="D59" s="7">
        <v>1</v>
      </c>
      <c r="E59" s="7" t="s">
        <v>25</v>
      </c>
      <c r="F59" s="7" t="s">
        <v>306</v>
      </c>
      <c r="G59" s="7" t="s">
        <v>322</v>
      </c>
      <c r="H59" s="7" t="s">
        <v>43</v>
      </c>
      <c r="I59" s="7" t="s">
        <v>28</v>
      </c>
      <c r="J59" s="14"/>
      <c r="K59" s="7">
        <f t="shared" si="3"/>
        <v>0</v>
      </c>
    </row>
    <row r="60" ht="39" customHeight="1" spans="1:11">
      <c r="A60" s="9"/>
      <c r="B60" s="7"/>
      <c r="C60" s="7" t="s">
        <v>105</v>
      </c>
      <c r="D60" s="7">
        <v>1</v>
      </c>
      <c r="E60" s="7" t="s">
        <v>25</v>
      </c>
      <c r="F60" s="7" t="s">
        <v>306</v>
      </c>
      <c r="G60" s="7" t="s">
        <v>323</v>
      </c>
      <c r="H60" s="7" t="s">
        <v>43</v>
      </c>
      <c r="I60" s="7" t="s">
        <v>28</v>
      </c>
      <c r="J60" s="14"/>
      <c r="K60" s="7">
        <f t="shared" si="3"/>
        <v>0</v>
      </c>
    </row>
    <row r="61" s="1" customFormat="1" ht="39" customHeight="1" spans="1:11">
      <c r="A61" s="10" t="s">
        <v>203</v>
      </c>
      <c r="B61" s="10"/>
      <c r="C61" s="10"/>
      <c r="D61" s="10"/>
      <c r="E61" s="10"/>
      <c r="F61" s="10"/>
      <c r="G61" s="10"/>
      <c r="H61" s="10"/>
      <c r="I61" s="10"/>
      <c r="J61" s="10"/>
      <c r="K61" s="10">
        <f>+K60+K59+K58+K57+K56+K55+K54+K53+K52+K51+K50+K49+K48</f>
        <v>0</v>
      </c>
    </row>
    <row r="62" ht="39" customHeight="1" spans="1:11">
      <c r="A62" s="10" t="s">
        <v>5</v>
      </c>
      <c r="B62" s="10"/>
      <c r="C62" s="10"/>
      <c r="D62" s="10"/>
      <c r="E62" s="10"/>
      <c r="F62" s="10"/>
      <c r="G62" s="10"/>
      <c r="H62" s="10"/>
      <c r="I62" s="10"/>
      <c r="J62" s="10"/>
      <c r="K62" s="10">
        <f>K61+K47+K34+K21+K15</f>
        <v>0</v>
      </c>
    </row>
    <row r="64" ht="27" customHeight="1"/>
  </sheetData>
  <sheetProtection password="C65B" sheet="1" objects="1"/>
  <autoFilter ref="A2:K62">
    <extLst/>
  </autoFilter>
  <mergeCells count="31">
    <mergeCell ref="A1:K1"/>
    <mergeCell ref="A2:B2"/>
    <mergeCell ref="A15:J15"/>
    <mergeCell ref="A21:J21"/>
    <mergeCell ref="A34:J34"/>
    <mergeCell ref="A47:J47"/>
    <mergeCell ref="A61:J61"/>
    <mergeCell ref="A62:J62"/>
    <mergeCell ref="A3:A14"/>
    <mergeCell ref="A16:A20"/>
    <mergeCell ref="A22:A33"/>
    <mergeCell ref="A35:A46"/>
    <mergeCell ref="A48:A60"/>
    <mergeCell ref="B3:B8"/>
    <mergeCell ref="B9:B11"/>
    <mergeCell ref="B12:B14"/>
    <mergeCell ref="B16:B17"/>
    <mergeCell ref="B18:B20"/>
    <mergeCell ref="B22:B25"/>
    <mergeCell ref="B26:B27"/>
    <mergeCell ref="B28:B29"/>
    <mergeCell ref="B30:B31"/>
    <mergeCell ref="B32:B33"/>
    <mergeCell ref="B35:B37"/>
    <mergeCell ref="B38:B40"/>
    <mergeCell ref="B41:B43"/>
    <mergeCell ref="B44:B46"/>
    <mergeCell ref="B48:B51"/>
    <mergeCell ref="B52:B54"/>
    <mergeCell ref="B55:B57"/>
    <mergeCell ref="B58:B60"/>
  </mergeCells>
  <printOptions horizontalCentered="1"/>
  <pageMargins left="0.751388888888889" right="0.751388888888889" top="1" bottom="1" header="0.5" footer="0.5"/>
  <pageSetup paperSize="9" scale="75" orientation="landscape" horizontalDpi="600"/>
  <headerFooter>
    <oddFooter>&amp;C响应人：(盖单位公章）         法定代表人或其委托代理人：(签字）</oddFooter>
  </headerFooter>
  <ignoredErrors>
    <ignoredError sqref="K15 K21 K34 K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公开路</vt:lpstr>
      <vt:lpstr>集团路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37977</dc:creator>
  <cp:lastModifiedBy>周涛涛</cp:lastModifiedBy>
  <dcterms:created xsi:type="dcterms:W3CDTF">2022-09-19T04:17:00Z</dcterms:created>
  <dcterms:modified xsi:type="dcterms:W3CDTF">2022-11-09T03:27:25Z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E81A6DAF194540A6B84123359A04DE0F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false</vt:bool>
  </property>
</Properties>
</file>